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491" windowWidth="11235" windowHeight="9015" firstSheet="2" activeTab="2"/>
  </bookViews>
  <sheets>
    <sheet name="Recovered_Sheet1" sheetId="1" state="veryHidden" r:id="rId1"/>
    <sheet name="Recovered_Sheet2" sheetId="2" state="veryHidden" r:id="rId2"/>
    <sheet name="BS PL CF" sheetId="3" r:id="rId3"/>
    <sheet name="SE" sheetId="4" r:id="rId4"/>
    <sheet name="Sheet1" sheetId="5" r:id="rId5"/>
  </sheets>
  <definedNames>
    <definedName name="\a" localSheetId="2">'BS PL CF'!#REF!</definedName>
    <definedName name="\a">#REF!</definedName>
    <definedName name="\c" localSheetId="2">'BS PL CF'!#REF!</definedName>
    <definedName name="\c">#REF!</definedName>
    <definedName name="\d" localSheetId="2">'BS PL CF'!#REF!</definedName>
    <definedName name="\d">#REF!</definedName>
    <definedName name="_Regression_Int" localSheetId="2" hidden="1">1</definedName>
    <definedName name="Print_Area_MI" localSheetId="2">'BS PL CF'!$A$96:$M$222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phannita</author>
  </authors>
  <commentList>
    <comment ref="M12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  <comment ref="K12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</commentList>
</comments>
</file>

<file path=xl/sharedStrings.xml><?xml version="1.0" encoding="utf-8"?>
<sst xmlns="http://schemas.openxmlformats.org/spreadsheetml/2006/main" count="263" uniqueCount="179">
  <si>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</si>
  <si>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</si>
  <si>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</si>
  <si>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</si>
  <si>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</si>
  <si>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</si>
  <si>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</si>
  <si>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 xml:space="preserve"> paid-up</t>
  </si>
  <si>
    <t>Issued and</t>
  </si>
  <si>
    <t>The accompanying notes are an integral part of the financial statements.</t>
  </si>
  <si>
    <t>Note</t>
  </si>
  <si>
    <t>Registered</t>
  </si>
  <si>
    <t xml:space="preserve">Other current assets </t>
  </si>
  <si>
    <t>of current portion</t>
  </si>
  <si>
    <t>Fees and service income</t>
  </si>
  <si>
    <t>Hire-purchase receivables - net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</si>
  <si>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</si>
  <si>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</si>
  <si>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</si>
  <si>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</si>
  <si>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</si>
  <si>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</si>
  <si>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</si>
  <si>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</si>
  <si>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</si>
  <si>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</si>
  <si>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</si>
  <si>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</si>
  <si>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</si>
  <si>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</si>
  <si>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</si>
  <si>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</si>
  <si>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</si>
  <si>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</si>
  <si>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</si>
  <si>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</si>
  <si>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</si>
  <si>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</si>
  <si>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</si>
  <si>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Appropriated - statutory reserve</t>
  </si>
  <si>
    <t>Selling expenses</t>
  </si>
  <si>
    <t>Administrative expenses</t>
  </si>
  <si>
    <t>Directors</t>
  </si>
  <si>
    <t>Refundable input tax</t>
  </si>
  <si>
    <t>Financial lease receivables - net</t>
  </si>
  <si>
    <t>Undue output tax - net of current portion</t>
  </si>
  <si>
    <t>Appropriated -</t>
  </si>
  <si>
    <t>Current portion of financial lease receivables</t>
  </si>
  <si>
    <t xml:space="preserve">Restricted bank deposits </t>
  </si>
  <si>
    <t xml:space="preserve">Current portion of undue output tax </t>
  </si>
  <si>
    <t>Trade and other receivables</t>
  </si>
  <si>
    <t>Trade and other payables</t>
  </si>
  <si>
    <t>17</t>
  </si>
  <si>
    <t>Equipment</t>
  </si>
  <si>
    <t xml:space="preserve">Intangible assets </t>
  </si>
  <si>
    <t xml:space="preserve">Factoring receivables - net of current portion </t>
  </si>
  <si>
    <t>income tax expenses</t>
  </si>
  <si>
    <t>Income tax expenses</t>
  </si>
  <si>
    <t>Current portion of factoring receivables</t>
  </si>
  <si>
    <t xml:space="preserve">Statement of financial position </t>
  </si>
  <si>
    <t>Statement of financial position (continued)</t>
  </si>
  <si>
    <t>Statement of comprehensive income</t>
  </si>
  <si>
    <t>Statement of change in shareholders' equity</t>
  </si>
  <si>
    <t xml:space="preserve">Profit before finance cost and </t>
  </si>
  <si>
    <t>Profit before income tax expenses</t>
  </si>
  <si>
    <t>Cash flow statement</t>
  </si>
  <si>
    <t>Cash flows from operating activities</t>
  </si>
  <si>
    <t>Profit before tax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</si>
  <si>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</si>
  <si>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</si>
  <si>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</si>
  <si>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</si>
  <si>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>Interest expenses</t>
  </si>
  <si>
    <t>Provision for long-term employee benefits</t>
  </si>
  <si>
    <t xml:space="preserve">Profit from operating activites before change in 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</si>
  <si>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</si>
  <si>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</si>
  <si>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</si>
  <si>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</si>
  <si>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</si>
  <si>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Financial lease and hire-purchase receivables</t>
  </si>
  <si>
    <t>Operating liabilities increase (decrease)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</si>
  <si>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</si>
  <si>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</si>
  <si>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</si>
  <si>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</si>
  <si>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flow statement (continued)</t>
  </si>
  <si>
    <t>Cash flows from investing activities</t>
  </si>
  <si>
    <t>Profit or loss:</t>
  </si>
  <si>
    <t xml:space="preserve">   Loan receivables</t>
  </si>
  <si>
    <t>31 December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</si>
  <si>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</si>
  <si>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</si>
  <si>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</si>
  <si>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</si>
  <si>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</si>
  <si>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</si>
  <si>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Other comprehensive income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</si>
  <si>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</si>
  <si>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</si>
  <si>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</si>
  <si>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 xml:space="preserve">Cash receipt awaiting for return to factoring </t>
  </si>
  <si>
    <t xml:space="preserve">   receivables and financial lease receivables</t>
  </si>
  <si>
    <t>Deferred tax assets</t>
  </si>
  <si>
    <t>Basic earnings per share</t>
  </si>
  <si>
    <t>Weighted average number of ordinary shares (thousand shares)</t>
  </si>
  <si>
    <t>(Unit: Thousand Baht except basic earnings per share expressed in Baht)</t>
  </si>
  <si>
    <t xml:space="preserve">Adjustment to reconcile profit before tax to net cash </t>
  </si>
  <si>
    <t>Income tax payable</t>
  </si>
  <si>
    <t xml:space="preserve">Profit </t>
  </si>
  <si>
    <t xml:space="preserve">Allowance for doubtful financial lease and hire-purchase receivables </t>
  </si>
  <si>
    <t xml:space="preserve">   Cash paid for interest expenses</t>
  </si>
  <si>
    <t>Non-current liabilities</t>
  </si>
  <si>
    <t>2014</t>
  </si>
  <si>
    <t>Lease IT Public Company Limited</t>
  </si>
  <si>
    <t>8</t>
  </si>
  <si>
    <t>200,000,000 ordinary shares of Baht 1 each</t>
  </si>
  <si>
    <t>Share premium</t>
  </si>
  <si>
    <t xml:space="preserve"> premium</t>
  </si>
  <si>
    <t>Share</t>
  </si>
  <si>
    <t xml:space="preserve"> reserve</t>
  </si>
  <si>
    <t>statutory</t>
  </si>
  <si>
    <t xml:space="preserve">Provision for long-term employee benefits  </t>
  </si>
  <si>
    <t>Issued and fully paid-up</t>
  </si>
  <si>
    <t>Cash received from additional ordinary shares</t>
  </si>
  <si>
    <t>13</t>
  </si>
  <si>
    <t>Current portion of hire-purchase receivables</t>
  </si>
  <si>
    <t xml:space="preserve">   Cash paid for income tax</t>
  </si>
  <si>
    <t>Current portion of loan receivables</t>
  </si>
  <si>
    <t>Loan receivables - net of current portion</t>
  </si>
  <si>
    <t>from financial institutions</t>
  </si>
  <si>
    <t xml:space="preserve">Current portion of long-term loans </t>
  </si>
  <si>
    <t>Current portion of liabilities under</t>
  </si>
  <si>
    <t xml:space="preserve">   finance lease agreement</t>
  </si>
  <si>
    <t>Long-term loans - net of current portion</t>
  </si>
  <si>
    <t>Liabilities under finance lease agreement -</t>
  </si>
  <si>
    <t xml:space="preserve">   net of current portion</t>
  </si>
  <si>
    <t>2015</t>
  </si>
  <si>
    <t>3</t>
  </si>
  <si>
    <t>4</t>
  </si>
  <si>
    <t>10</t>
  </si>
  <si>
    <t>11</t>
  </si>
  <si>
    <t>12</t>
  </si>
  <si>
    <t>Net cash from financing activities</t>
  </si>
  <si>
    <t xml:space="preserve">Repayment of long-term loans </t>
  </si>
  <si>
    <t xml:space="preserve">Cash received from long-term loans </t>
  </si>
  <si>
    <t xml:space="preserve">   short-term loans from financial institutions</t>
  </si>
  <si>
    <t xml:space="preserve">Increase in restriced bank deposits </t>
  </si>
  <si>
    <t>Net cash flows used in investing activities</t>
  </si>
  <si>
    <t>Balance as at 1 January 2014</t>
  </si>
  <si>
    <t>Balance as at 1 January 2015</t>
  </si>
  <si>
    <t>18</t>
  </si>
  <si>
    <t>19</t>
  </si>
  <si>
    <t>Allowance for doubtful loan receivables</t>
  </si>
  <si>
    <t>For the six-month period ended 30 June 2015</t>
  </si>
  <si>
    <t>Balance as at 30 June 2014</t>
  </si>
  <si>
    <t>Balance as at 30 June 2015</t>
  </si>
  <si>
    <t>30 June</t>
  </si>
  <si>
    <t>20</t>
  </si>
  <si>
    <t>21</t>
  </si>
  <si>
    <t>Allowance for doubtful factoring receivables (reversal)</t>
  </si>
  <si>
    <t>Net cash flows used in operating activities</t>
  </si>
  <si>
    <t xml:space="preserve">Purchase of equipment </t>
  </si>
  <si>
    <t xml:space="preserve">Decrease in bank overdrafts and </t>
  </si>
  <si>
    <t>Repayments of liabilities under finance lease agreements</t>
  </si>
  <si>
    <t>Dividend paid</t>
  </si>
  <si>
    <t>Supplemental cash flows information</t>
  </si>
  <si>
    <t>Non-cash items</t>
  </si>
  <si>
    <t xml:space="preserve">   Assets acquired under finance lease agreements</t>
  </si>
  <si>
    <t>For the three-month period ended 30 June 2015</t>
  </si>
  <si>
    <t>Allowance for doubtful trade and other receivables (reversal)</t>
  </si>
  <si>
    <t xml:space="preserve">   (reversal)</t>
  </si>
  <si>
    <t>Cash received from issue of debentures</t>
  </si>
  <si>
    <t>Debentures</t>
  </si>
  <si>
    <t>15</t>
  </si>
  <si>
    <t>Share capital issued (Note 15)</t>
  </si>
  <si>
    <t>Dividend paid (Note 16)</t>
  </si>
  <si>
    <t>Cash flows from (used in) operating activities</t>
  </si>
  <si>
    <t>Net increase (decrease) in cash and cash equivalents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</si>
</sst>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2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39" fontId="0" fillId="0" borderId="0" xfId="0" applyAlignment="1">
      <alignment/>
    </xf>
    <xf numFmtId="39" fontId="13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0" fontId="13" fillId="0" borderId="0" xfId="42" applyFont="1" applyAlignment="1">
      <alignment horizontal="centerContinuous"/>
    </xf>
    <xf numFmtId="49" fontId="12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Continuous"/>
    </xf>
    <xf numFmtId="49" fontId="12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2" fillId="0" borderId="0" xfId="0" applyNumberFormat="1" applyFont="1" applyBorder="1" applyAlignment="1" quotePrefix="1">
      <alignment horizontal="left"/>
    </xf>
    <xf numFmtId="39" fontId="13" fillId="0" borderId="0" xfId="0" applyFont="1" applyAlignment="1">
      <alignment horizontal="center"/>
    </xf>
    <xf numFmtId="39" fontId="15" fillId="0" borderId="0" xfId="0" applyFont="1" applyAlignment="1">
      <alignment horizontal="center"/>
    </xf>
    <xf numFmtId="39" fontId="13" fillId="0" borderId="12" xfId="0" applyFont="1" applyBorder="1" applyAlignment="1">
      <alignment horizontal="center"/>
    </xf>
    <xf numFmtId="41" fontId="13" fillId="0" borderId="0" xfId="0" applyNumberFormat="1" applyFont="1" applyAlignment="1">
      <alignment/>
    </xf>
    <xf numFmtId="41" fontId="13" fillId="0" borderId="0" xfId="42" applyNumberFormat="1" applyFont="1" applyAlignment="1">
      <alignment horizontal="center"/>
    </xf>
    <xf numFmtId="41" fontId="13" fillId="0" borderId="0" xfId="42" applyNumberFormat="1" applyFont="1" applyAlignment="1">
      <alignment/>
    </xf>
    <xf numFmtId="41" fontId="13" fillId="0" borderId="0" xfId="42" applyNumberFormat="1" applyFont="1" applyBorder="1" applyAlignment="1">
      <alignment/>
    </xf>
    <xf numFmtId="41" fontId="13" fillId="0" borderId="12" xfId="42" applyNumberFormat="1" applyFont="1" applyBorder="1" applyAlignment="1">
      <alignment horizontal="right"/>
    </xf>
    <xf numFmtId="41" fontId="13" fillId="0" borderId="0" xfId="42" applyNumberFormat="1" applyFont="1" applyBorder="1" applyAlignment="1">
      <alignment horizontal="right"/>
    </xf>
    <xf numFmtId="41" fontId="13" fillId="0" borderId="0" xfId="42" applyNumberFormat="1" applyFont="1" applyBorder="1" applyAlignment="1">
      <alignment horizontal="center"/>
    </xf>
    <xf numFmtId="41" fontId="13" fillId="0" borderId="13" xfId="42" applyNumberFormat="1" applyFont="1" applyBorder="1" applyAlignment="1">
      <alignment horizontal="center"/>
    </xf>
    <xf numFmtId="41" fontId="13" fillId="0" borderId="0" xfId="0" applyNumberFormat="1" applyFont="1" applyAlignment="1">
      <alignment horizontal="right"/>
    </xf>
    <xf numFmtId="39" fontId="13" fillId="0" borderId="0" xfId="0" applyFont="1" applyBorder="1" applyAlignment="1">
      <alignment horizontal="center"/>
    </xf>
    <xf numFmtId="41" fontId="13" fillId="0" borderId="0" xfId="0" applyNumberFormat="1" applyFont="1" applyBorder="1" applyAlignment="1">
      <alignment/>
    </xf>
    <xf numFmtId="39" fontId="13" fillId="0" borderId="0" xfId="0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9" fontId="14" fillId="0" borderId="0" xfId="0" applyNumberFormat="1" applyFont="1" applyFill="1" applyAlignment="1">
      <alignment horizontal="centerContinuous"/>
    </xf>
    <xf numFmtId="40" fontId="13" fillId="0" borderId="0" xfId="42" applyFont="1" applyFill="1" applyAlignment="1">
      <alignment horizontal="centerContinuous"/>
    </xf>
    <xf numFmtId="49" fontId="13" fillId="0" borderId="0" xfId="0" applyNumberFormat="1" applyFont="1" applyFill="1" applyAlignment="1" quotePrefix="1">
      <alignment horizontal="centerContinuous"/>
    </xf>
    <xf numFmtId="49" fontId="14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 quotePrefix="1">
      <alignment horizontal="left"/>
    </xf>
    <xf numFmtId="49" fontId="14" fillId="0" borderId="0" xfId="0" applyNumberFormat="1" applyFont="1" applyFill="1" applyAlignment="1" quotePrefix="1">
      <alignment horizontal="left"/>
    </xf>
    <xf numFmtId="49" fontId="13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42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39" fontId="13" fillId="0" borderId="0" xfId="0" applyFont="1" applyFill="1" applyAlignment="1">
      <alignment horizontal="left"/>
    </xf>
    <xf numFmtId="41" fontId="13" fillId="0" borderId="0" xfId="0" applyNumberFormat="1" applyFont="1" applyFill="1" applyBorder="1" applyAlignment="1">
      <alignment/>
    </xf>
    <xf numFmtId="41" fontId="13" fillId="0" borderId="14" xfId="42" applyNumberFormat="1" applyFont="1" applyFill="1" applyBorder="1" applyAlignment="1">
      <alignment/>
    </xf>
    <xf numFmtId="41" fontId="13" fillId="0" borderId="0" xfId="42" applyNumberFormat="1" applyFont="1" applyFill="1" applyAlignment="1">
      <alignment/>
    </xf>
    <xf numFmtId="41" fontId="13" fillId="0" borderId="15" xfId="42" applyNumberFormat="1" applyFont="1" applyFill="1" applyBorder="1" applyAlignment="1">
      <alignment/>
    </xf>
    <xf numFmtId="40" fontId="13" fillId="0" borderId="0" xfId="42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9" fontId="12" fillId="0" borderId="0" xfId="0" applyFont="1" applyFill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 horizontal="right"/>
    </xf>
    <xf numFmtId="41" fontId="13" fillId="0" borderId="14" xfId="42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/>
    </xf>
    <xf numFmtId="186" fontId="13" fillId="0" borderId="0" xfId="42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186" fontId="13" fillId="0" borderId="16" xfId="42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41" fontId="13" fillId="0" borderId="16" xfId="42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39" fontId="13" fillId="0" borderId="15" xfId="0" applyNumberFormat="1" applyFont="1" applyFill="1" applyBorder="1" applyAlignment="1">
      <alignment/>
    </xf>
    <xf numFmtId="37" fontId="13" fillId="0" borderId="15" xfId="0" applyNumberFormat="1" applyFont="1" applyFill="1" applyBorder="1" applyAlignment="1">
      <alignment/>
    </xf>
    <xf numFmtId="183" fontId="13" fillId="0" borderId="0" xfId="0" applyNumberFormat="1" applyFont="1" applyBorder="1" applyAlignment="1">
      <alignment/>
    </xf>
    <xf numFmtId="40" fontId="12" fillId="0" borderId="0" xfId="0" applyNumberFormat="1" applyFont="1" applyFill="1" applyAlignment="1">
      <alignment horizontal="left"/>
    </xf>
    <xf numFmtId="40" fontId="13" fillId="0" borderId="0" xfId="0" applyNumberFormat="1" applyFont="1" applyFill="1" applyAlignment="1">
      <alignment horizontal="centerContinuous"/>
    </xf>
    <xf numFmtId="1" fontId="13" fillId="0" borderId="0" xfId="0" applyNumberFormat="1" applyFont="1" applyFill="1" applyAlignment="1">
      <alignment horizontal="centerContinuous"/>
    </xf>
    <xf numFmtId="186" fontId="13" fillId="0" borderId="0" xfId="42" applyNumberFormat="1" applyFont="1" applyFill="1" applyAlignment="1">
      <alignment horizontal="centerContinuous"/>
    </xf>
    <xf numFmtId="186" fontId="13" fillId="0" borderId="0" xfId="42" applyNumberFormat="1" applyFont="1" applyFill="1" applyBorder="1" applyAlignment="1">
      <alignment horizontal="centerContinuous"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13" fillId="0" borderId="0" xfId="42" applyNumberFormat="1" applyFont="1" applyFill="1" applyBorder="1" applyAlignment="1">
      <alignment/>
    </xf>
    <xf numFmtId="40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41" fontId="13" fillId="0" borderId="0" xfId="42" applyNumberFormat="1" applyFont="1" applyFill="1" applyAlignment="1">
      <alignment horizontal="right"/>
    </xf>
    <xf numFmtId="41" fontId="13" fillId="0" borderId="12" xfId="42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41" fontId="13" fillId="0" borderId="13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41" fontId="13" fillId="0" borderId="14" xfId="42" applyNumberFormat="1" applyFont="1" applyBorder="1" applyAlignment="1">
      <alignment/>
    </xf>
    <xf numFmtId="41" fontId="13" fillId="0" borderId="15" xfId="42" applyNumberFormat="1" applyFont="1" applyBorder="1" applyAlignment="1">
      <alignment/>
    </xf>
    <xf numFmtId="41" fontId="13" fillId="0" borderId="14" xfId="42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2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12" fillId="0" borderId="0" xfId="0" applyFont="1" applyAlignment="1">
      <alignment/>
    </xf>
    <xf numFmtId="186" fontId="13" fillId="0" borderId="0" xfId="42" applyNumberFormat="1" applyFont="1" applyBorder="1" applyAlignment="1">
      <alignment/>
    </xf>
    <xf numFmtId="183" fontId="13" fillId="0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 horizontal="center"/>
    </xf>
    <xf numFmtId="41" fontId="13" fillId="0" borderId="0" xfId="0" applyNumberFormat="1" applyFont="1" applyFill="1" applyAlignment="1" quotePrefix="1">
      <alignment horizontal="right"/>
    </xf>
    <xf numFmtId="39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182" fontId="13" fillId="0" borderId="0" xfId="0" applyNumberFormat="1" applyFont="1" applyFill="1" applyAlignment="1">
      <alignment/>
    </xf>
    <xf numFmtId="39" fontId="13" fillId="0" borderId="0" xfId="0" applyFont="1" applyFill="1" applyAlignment="1" quotePrefix="1">
      <alignment/>
    </xf>
    <xf numFmtId="39" fontId="12" fillId="0" borderId="17" xfId="0" applyFont="1" applyFill="1" applyBorder="1" applyAlignment="1">
      <alignment/>
    </xf>
    <xf numFmtId="39" fontId="13" fillId="0" borderId="17" xfId="0" applyFont="1" applyFill="1" applyBorder="1" applyAlignment="1">
      <alignment/>
    </xf>
    <xf numFmtId="183" fontId="13" fillId="0" borderId="17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9" fontId="12" fillId="0" borderId="0" xfId="0" applyFont="1" applyFill="1" applyBorder="1" applyAlignment="1">
      <alignment/>
    </xf>
    <xf numFmtId="39" fontId="13" fillId="0" borderId="0" xfId="0" applyFont="1" applyFill="1" applyBorder="1" applyAlignment="1">
      <alignment/>
    </xf>
    <xf numFmtId="39" fontId="12" fillId="0" borderId="0" xfId="0" applyFont="1" applyFill="1" applyAlignment="1">
      <alignment/>
    </xf>
    <xf numFmtId="39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40" fontId="13" fillId="0" borderId="0" xfId="42" applyFont="1" applyFill="1" applyAlignment="1">
      <alignment/>
    </xf>
    <xf numFmtId="40" fontId="13" fillId="0" borderId="0" xfId="42" applyFont="1" applyFill="1" applyBorder="1" applyAlignment="1">
      <alignment/>
    </xf>
    <xf numFmtId="39" fontId="14" fillId="0" borderId="0" xfId="0" applyFont="1" applyFill="1" applyAlignment="1">
      <alignment/>
    </xf>
    <xf numFmtId="41" fontId="13" fillId="0" borderId="12" xfId="0" applyNumberFormat="1" applyFont="1" applyBorder="1" applyAlignment="1">
      <alignment horizontal="right"/>
    </xf>
    <xf numFmtId="182" fontId="13" fillId="0" borderId="0" xfId="0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186" fontId="13" fillId="0" borderId="0" xfId="42" applyNumberFormat="1" applyFont="1" applyAlignment="1">
      <alignment/>
    </xf>
    <xf numFmtId="39" fontId="13" fillId="0" borderId="0" xfId="0" applyFont="1" applyFill="1" applyAlignment="1" quotePrefix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/>
    </xf>
    <xf numFmtId="41" fontId="13" fillId="0" borderId="12" xfId="42" applyNumberFormat="1" applyFont="1" applyFill="1" applyBorder="1" applyAlignment="1">
      <alignment/>
    </xf>
    <xf numFmtId="41" fontId="13" fillId="0" borderId="13" xfId="42" applyNumberFormat="1" applyFont="1" applyFill="1" applyBorder="1" applyAlignment="1">
      <alignment/>
    </xf>
    <xf numFmtId="184" fontId="13" fillId="0" borderId="16" xfId="66" applyNumberFormat="1" applyFont="1" applyFill="1" applyBorder="1" applyAlignment="1">
      <alignment/>
    </xf>
    <xf numFmtId="184" fontId="13" fillId="0" borderId="0" xfId="66" applyNumberFormat="1" applyFont="1" applyFill="1" applyBorder="1" applyAlignment="1">
      <alignment/>
    </xf>
    <xf numFmtId="40" fontId="13" fillId="0" borderId="0" xfId="0" applyNumberFormat="1" applyFont="1" applyFill="1" applyAlignment="1">
      <alignment horizontal="center"/>
    </xf>
    <xf numFmtId="41" fontId="13" fillId="0" borderId="0" xfId="42" applyNumberFormat="1" applyFont="1" applyAlignment="1">
      <alignment horizontal="right"/>
    </xf>
    <xf numFmtId="186" fontId="13" fillId="0" borderId="0" xfId="0" applyNumberFormat="1" applyFont="1" applyFill="1" applyAlignment="1">
      <alignment/>
    </xf>
    <xf numFmtId="39" fontId="13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22"/>
  <sheetViews>
    <sheetView showGridLines="0" tabSelected="1" view="pageBreakPreview" zoomScaleNormal="145" zoomScaleSheetLayoutView="100" zoomScalePageLayoutView="0" workbookViewId="0" topLeftCell="A1">
      <selection activeCell="E5" sqref="E5"/>
    </sheetView>
  </sheetViews>
  <sheetFormatPr defaultColWidth="9.7109375" defaultRowHeight="23.25" customHeight="1"/>
  <cols>
    <col min="1" max="1" width="1.421875" style="43" customWidth="1"/>
    <col min="2" max="3" width="1.57421875" style="98" customWidth="1"/>
    <col min="4" max="4" width="10.7109375" style="98" customWidth="1"/>
    <col min="5" max="5" width="21.8515625" style="98" customWidth="1"/>
    <col min="6" max="6" width="1.8515625" style="99" customWidth="1"/>
    <col min="7" max="7" width="9.140625" style="39" customWidth="1"/>
    <col min="8" max="8" width="0.85546875" style="99" customWidth="1"/>
    <col min="9" max="9" width="13.7109375" style="48" customWidth="1"/>
    <col min="10" max="10" width="0.85546875" style="99" customWidth="1"/>
    <col min="11" max="11" width="13.7109375" style="48" customWidth="1"/>
    <col min="12" max="12" width="0.85546875" style="99" customWidth="1"/>
    <col min="13" max="13" width="13.7109375" style="48" customWidth="1"/>
    <col min="14" max="14" width="0.85546875" style="98" customWidth="1"/>
    <col min="15" max="35" width="9.7109375" style="98" customWidth="1"/>
    <col min="36" max="38" width="15.7109375" style="98" customWidth="1"/>
    <col min="39" max="56" width="9.7109375" style="98" customWidth="1"/>
    <col min="57" max="61" width="10.7109375" style="98" customWidth="1"/>
    <col min="62" max="70" width="9.7109375" style="98" customWidth="1"/>
    <col min="71" max="75" width="10.7109375" style="98" customWidth="1"/>
    <col min="76" max="16384" width="9.7109375" style="98" customWidth="1"/>
  </cols>
  <sheetData>
    <row r="1" spans="1:13" ht="23.25" customHeight="1">
      <c r="A1" s="50" t="s">
        <v>114</v>
      </c>
      <c r="B1" s="24"/>
      <c r="C1" s="24"/>
      <c r="D1" s="24"/>
      <c r="E1" s="24"/>
      <c r="F1" s="25"/>
      <c r="G1" s="26"/>
      <c r="H1" s="25"/>
      <c r="I1" s="27"/>
      <c r="J1" s="25"/>
      <c r="K1" s="27"/>
      <c r="L1" s="25"/>
      <c r="M1" s="27"/>
    </row>
    <row r="2" spans="1:13" ht="23.25" customHeight="1">
      <c r="A2" s="50" t="s">
        <v>59</v>
      </c>
      <c r="B2" s="28"/>
      <c r="C2" s="28"/>
      <c r="D2" s="28"/>
      <c r="E2" s="28"/>
      <c r="F2" s="28"/>
      <c r="G2" s="29"/>
      <c r="H2" s="28"/>
      <c r="I2" s="28"/>
      <c r="J2" s="28"/>
      <c r="K2" s="28"/>
      <c r="L2" s="28"/>
      <c r="M2" s="28"/>
    </row>
    <row r="3" spans="1:13" ht="23.25" customHeight="1">
      <c r="A3" s="98"/>
      <c r="B3" s="30"/>
      <c r="C3" s="30"/>
      <c r="D3" s="30"/>
      <c r="E3" s="30"/>
      <c r="F3" s="30"/>
      <c r="I3" s="31"/>
      <c r="J3" s="30"/>
      <c r="K3" s="32"/>
      <c r="L3" s="82"/>
      <c r="M3" s="32" t="s">
        <v>94</v>
      </c>
    </row>
    <row r="4" spans="1:13" ht="23.25" customHeight="1">
      <c r="A4" s="98"/>
      <c r="I4" s="98"/>
      <c r="J4" s="100"/>
      <c r="K4" s="83" t="s">
        <v>157</v>
      </c>
      <c r="L4" s="84"/>
      <c r="M4" s="83" t="s">
        <v>90</v>
      </c>
    </row>
    <row r="5" spans="1:13" ht="23.25" customHeight="1">
      <c r="A5" s="98"/>
      <c r="I5" s="33" t="s">
        <v>10</v>
      </c>
      <c r="J5" s="100"/>
      <c r="K5" s="85">
        <v>2015</v>
      </c>
      <c r="L5" s="86"/>
      <c r="M5" s="85">
        <v>2014</v>
      </c>
    </row>
    <row r="6" spans="1:13" ht="23.25" customHeight="1">
      <c r="A6" s="98"/>
      <c r="I6" s="33"/>
      <c r="J6" s="100"/>
      <c r="K6" s="83" t="s">
        <v>91</v>
      </c>
      <c r="L6" s="84"/>
      <c r="M6" s="83" t="s">
        <v>92</v>
      </c>
    </row>
    <row r="7" spans="1:13" ht="23.25" customHeight="1">
      <c r="A7" s="98"/>
      <c r="I7" s="33"/>
      <c r="J7" s="100"/>
      <c r="K7" s="83" t="s">
        <v>93</v>
      </c>
      <c r="L7" s="84"/>
      <c r="M7" s="36"/>
    </row>
    <row r="8" spans="1:13" s="110" customFormat="1" ht="23.25" customHeight="1">
      <c r="A8" s="109" t="s">
        <v>16</v>
      </c>
      <c r="H8" s="111"/>
      <c r="I8" s="37"/>
      <c r="J8" s="111"/>
      <c r="K8" s="38"/>
      <c r="L8" s="111"/>
      <c r="M8" s="38"/>
    </row>
    <row r="9" spans="1:15" s="110" customFormat="1" ht="23.25" customHeight="1">
      <c r="A9" s="109" t="s">
        <v>17</v>
      </c>
      <c r="E9" s="112"/>
      <c r="F9" s="112"/>
      <c r="G9" s="112"/>
      <c r="H9" s="112"/>
      <c r="I9" s="39"/>
      <c r="J9" s="112"/>
      <c r="K9" s="40"/>
      <c r="L9" s="112"/>
      <c r="M9" s="40"/>
      <c r="N9" s="112"/>
      <c r="O9" s="112"/>
    </row>
    <row r="10" spans="1:14" s="110" customFormat="1" ht="23.25" customHeight="1">
      <c r="A10" s="110" t="s">
        <v>34</v>
      </c>
      <c r="E10" s="112"/>
      <c r="F10" s="112"/>
      <c r="G10" s="112"/>
      <c r="H10" s="112"/>
      <c r="I10" s="7"/>
      <c r="J10" s="67"/>
      <c r="K10" s="13">
        <v>22444</v>
      </c>
      <c r="L10" s="67"/>
      <c r="M10" s="13">
        <v>9975</v>
      </c>
      <c r="N10" s="113"/>
    </row>
    <row r="11" spans="1:14" s="110" customFormat="1" ht="23.25" customHeight="1">
      <c r="A11" s="110" t="s">
        <v>50</v>
      </c>
      <c r="E11" s="112"/>
      <c r="F11" s="112"/>
      <c r="G11" s="112"/>
      <c r="H11" s="112"/>
      <c r="I11" s="7" t="s">
        <v>138</v>
      </c>
      <c r="J11" s="67"/>
      <c r="K11" s="13">
        <v>40203</v>
      </c>
      <c r="L11" s="67"/>
      <c r="M11" s="13">
        <v>51869</v>
      </c>
      <c r="N11" s="113"/>
    </row>
    <row r="12" spans="1:13" s="114" customFormat="1" ht="23.25" customHeight="1">
      <c r="A12" s="114" t="s">
        <v>128</v>
      </c>
      <c r="E12" s="112"/>
      <c r="F12" s="112"/>
      <c r="G12" s="112"/>
      <c r="H12" s="112"/>
      <c r="I12" s="42">
        <v>4</v>
      </c>
      <c r="J12" s="95"/>
      <c r="K12" s="41">
        <v>259651</v>
      </c>
      <c r="L12" s="95"/>
      <c r="M12" s="13">
        <v>187340</v>
      </c>
    </row>
    <row r="13" spans="1:14" s="110" customFormat="1" ht="23.25" customHeight="1">
      <c r="A13" s="110" t="s">
        <v>58</v>
      </c>
      <c r="E13" s="112"/>
      <c r="F13" s="112"/>
      <c r="G13" s="112"/>
      <c r="H13" s="112"/>
      <c r="I13" s="8">
        <v>5</v>
      </c>
      <c r="J13" s="67"/>
      <c r="K13" s="13">
        <v>342604</v>
      </c>
      <c r="L13" s="67"/>
      <c r="M13" s="13">
        <v>253665</v>
      </c>
      <c r="N13" s="113"/>
    </row>
    <row r="14" spans="1:14" s="110" customFormat="1" ht="23.25" customHeight="1">
      <c r="A14" s="110" t="s">
        <v>47</v>
      </c>
      <c r="E14" s="112"/>
      <c r="F14" s="112"/>
      <c r="G14" s="112"/>
      <c r="H14" s="112"/>
      <c r="I14" s="8">
        <v>6</v>
      </c>
      <c r="J14" s="67"/>
      <c r="K14" s="13">
        <v>142354</v>
      </c>
      <c r="L14" s="67"/>
      <c r="M14" s="13">
        <v>144956</v>
      </c>
      <c r="N14" s="113"/>
    </row>
    <row r="15" spans="1:14" s="110" customFormat="1" ht="23.25" customHeight="1">
      <c r="A15" s="110" t="s">
        <v>126</v>
      </c>
      <c r="E15" s="112"/>
      <c r="F15" s="112"/>
      <c r="G15" s="112"/>
      <c r="H15" s="112"/>
      <c r="I15" s="8">
        <v>7</v>
      </c>
      <c r="J15" s="67"/>
      <c r="K15" s="13">
        <v>50360</v>
      </c>
      <c r="L15" s="67"/>
      <c r="M15" s="13">
        <v>50704</v>
      </c>
      <c r="N15" s="113"/>
    </row>
    <row r="16" spans="1:14" s="110" customFormat="1" ht="23.25" customHeight="1">
      <c r="A16" s="43" t="s">
        <v>43</v>
      </c>
      <c r="E16" s="112"/>
      <c r="F16" s="112"/>
      <c r="G16" s="112"/>
      <c r="H16" s="112"/>
      <c r="I16" s="96"/>
      <c r="J16" s="67"/>
      <c r="K16" s="23">
        <v>120</v>
      </c>
      <c r="L16" s="67"/>
      <c r="M16" s="23">
        <v>1856</v>
      </c>
      <c r="N16" s="113"/>
    </row>
    <row r="17" spans="1:14" s="110" customFormat="1" ht="23.25" customHeight="1">
      <c r="A17" s="110" t="s">
        <v>12</v>
      </c>
      <c r="E17" s="112"/>
      <c r="F17" s="112"/>
      <c r="G17" s="112"/>
      <c r="H17" s="112"/>
      <c r="I17" s="8"/>
      <c r="J17" s="67"/>
      <c r="K17" s="14">
        <v>5923</v>
      </c>
      <c r="L17" s="67"/>
      <c r="M17" s="14">
        <v>5474</v>
      </c>
      <c r="N17" s="115"/>
    </row>
    <row r="18" spans="1:14" s="110" customFormat="1" ht="23.25" customHeight="1">
      <c r="A18" s="109" t="s">
        <v>18</v>
      </c>
      <c r="E18" s="112"/>
      <c r="F18" s="112"/>
      <c r="G18" s="112"/>
      <c r="H18" s="112"/>
      <c r="I18" s="7"/>
      <c r="J18" s="67"/>
      <c r="K18" s="87">
        <f>SUM(K10:K17)</f>
        <v>863659</v>
      </c>
      <c r="L18" s="67"/>
      <c r="M18" s="87">
        <f>SUM(M10:M17)</f>
        <v>705839</v>
      </c>
      <c r="N18" s="115"/>
    </row>
    <row r="19" spans="1:14" s="110" customFormat="1" ht="23.25" customHeight="1">
      <c r="A19" s="109" t="s">
        <v>19</v>
      </c>
      <c r="E19" s="112"/>
      <c r="F19" s="112"/>
      <c r="G19" s="112"/>
      <c r="H19" s="112"/>
      <c r="N19" s="115"/>
    </row>
    <row r="20" spans="1:14" s="110" customFormat="1" ht="23.25" customHeight="1">
      <c r="A20" s="110" t="s">
        <v>48</v>
      </c>
      <c r="E20" s="112"/>
      <c r="F20" s="112"/>
      <c r="G20" s="112"/>
      <c r="H20" s="112"/>
      <c r="I20" s="7" t="s">
        <v>115</v>
      </c>
      <c r="J20" s="67"/>
      <c r="K20" s="15">
        <v>17946</v>
      </c>
      <c r="L20" s="67"/>
      <c r="M20" s="15">
        <v>16032</v>
      </c>
      <c r="N20" s="115"/>
    </row>
    <row r="21" spans="1:14" s="110" customFormat="1" ht="23.25" customHeight="1">
      <c r="A21" s="110" t="s">
        <v>129</v>
      </c>
      <c r="E21" s="112"/>
      <c r="F21" s="112"/>
      <c r="G21" s="112"/>
      <c r="H21" s="112"/>
      <c r="I21" s="7" t="s">
        <v>139</v>
      </c>
      <c r="J21" s="67"/>
      <c r="K21" s="15">
        <v>12076</v>
      </c>
      <c r="L21" s="67"/>
      <c r="M21" s="15">
        <v>14755</v>
      </c>
      <c r="N21" s="115"/>
    </row>
    <row r="22" spans="1:14" s="110" customFormat="1" ht="23.25" customHeight="1">
      <c r="A22" s="110" t="s">
        <v>55</v>
      </c>
      <c r="B22" s="43"/>
      <c r="E22" s="112"/>
      <c r="F22" s="112"/>
      <c r="G22" s="112"/>
      <c r="H22" s="112"/>
      <c r="I22" s="8">
        <v>5</v>
      </c>
      <c r="J22" s="67"/>
      <c r="K22" s="15">
        <v>719</v>
      </c>
      <c r="L22" s="67"/>
      <c r="M22" s="15">
        <v>1420</v>
      </c>
      <c r="N22" s="115"/>
    </row>
    <row r="23" spans="1:14" s="110" customFormat="1" ht="23.25" customHeight="1">
      <c r="A23" s="110" t="s">
        <v>44</v>
      </c>
      <c r="E23" s="112"/>
      <c r="F23" s="112"/>
      <c r="G23" s="112"/>
      <c r="H23" s="112"/>
      <c r="I23" s="7"/>
      <c r="J23" s="67"/>
      <c r="K23" s="15"/>
      <c r="L23" s="67"/>
      <c r="M23" s="15"/>
      <c r="N23" s="115"/>
    </row>
    <row r="24" spans="2:14" s="110" customFormat="1" ht="23.25" customHeight="1">
      <c r="B24" s="43" t="s">
        <v>13</v>
      </c>
      <c r="E24" s="112"/>
      <c r="F24" s="112"/>
      <c r="G24" s="112"/>
      <c r="H24" s="112"/>
      <c r="I24" s="8">
        <v>6</v>
      </c>
      <c r="J24" s="67"/>
      <c r="K24" s="15">
        <v>66264</v>
      </c>
      <c r="L24" s="67"/>
      <c r="M24" s="15">
        <v>88050</v>
      </c>
      <c r="N24" s="115"/>
    </row>
    <row r="25" spans="1:14" s="110" customFormat="1" ht="23.25" customHeight="1">
      <c r="A25" s="110" t="s">
        <v>15</v>
      </c>
      <c r="E25" s="112"/>
      <c r="F25" s="112"/>
      <c r="G25" s="112"/>
      <c r="H25" s="112"/>
      <c r="I25" s="7"/>
      <c r="J25" s="67"/>
      <c r="K25" s="15"/>
      <c r="L25" s="67"/>
      <c r="M25" s="15"/>
      <c r="N25" s="115"/>
    </row>
    <row r="26" spans="2:14" s="110" customFormat="1" ht="23.25" customHeight="1">
      <c r="B26" s="43" t="s">
        <v>13</v>
      </c>
      <c r="E26" s="112"/>
      <c r="F26" s="112"/>
      <c r="G26" s="112"/>
      <c r="H26" s="112"/>
      <c r="I26" s="8">
        <v>7</v>
      </c>
      <c r="J26" s="67"/>
      <c r="K26" s="15">
        <v>21404</v>
      </c>
      <c r="L26" s="67"/>
      <c r="M26" s="15">
        <v>21244</v>
      </c>
      <c r="N26" s="115"/>
    </row>
    <row r="27" spans="1:14" s="110" customFormat="1" ht="23.25" customHeight="1">
      <c r="A27" s="110" t="s">
        <v>53</v>
      </c>
      <c r="E27" s="112"/>
      <c r="F27" s="112"/>
      <c r="G27" s="112"/>
      <c r="H27" s="112"/>
      <c r="I27" s="8">
        <v>9</v>
      </c>
      <c r="J27" s="67"/>
      <c r="K27" s="15">
        <v>10497</v>
      </c>
      <c r="L27" s="67"/>
      <c r="M27" s="15">
        <v>7781</v>
      </c>
      <c r="N27" s="115"/>
    </row>
    <row r="28" spans="1:14" s="110" customFormat="1" ht="23.25" customHeight="1">
      <c r="A28" s="110" t="s">
        <v>54</v>
      </c>
      <c r="E28" s="112"/>
      <c r="F28" s="112"/>
      <c r="G28" s="112"/>
      <c r="H28" s="112"/>
      <c r="I28" s="8"/>
      <c r="J28" s="67"/>
      <c r="K28" s="15">
        <v>1144</v>
      </c>
      <c r="L28" s="67"/>
      <c r="M28" s="15">
        <v>1228</v>
      </c>
      <c r="N28" s="115"/>
    </row>
    <row r="29" spans="1:14" s="110" customFormat="1" ht="23.25" customHeight="1">
      <c r="A29" s="110" t="s">
        <v>103</v>
      </c>
      <c r="E29" s="112"/>
      <c r="F29" s="112"/>
      <c r="G29" s="112"/>
      <c r="H29" s="112"/>
      <c r="I29" s="8"/>
      <c r="J29" s="67"/>
      <c r="K29" s="15">
        <v>5102</v>
      </c>
      <c r="L29" s="67"/>
      <c r="M29" s="15">
        <v>4435</v>
      </c>
      <c r="N29" s="115"/>
    </row>
    <row r="30" spans="1:14" s="110" customFormat="1" ht="23.25" customHeight="1">
      <c r="A30" s="109" t="s">
        <v>20</v>
      </c>
      <c r="E30" s="112"/>
      <c r="F30" s="112"/>
      <c r="G30" s="112"/>
      <c r="H30" s="112"/>
      <c r="I30" s="7"/>
      <c r="J30" s="67"/>
      <c r="K30" s="87">
        <f>SUM(K20:K29)</f>
        <v>135152</v>
      </c>
      <c r="L30" s="67"/>
      <c r="M30" s="87">
        <f>SUM(M20:M29)</f>
        <v>154945</v>
      </c>
      <c r="N30" s="115"/>
    </row>
    <row r="31" spans="1:14" s="110" customFormat="1" ht="23.25" customHeight="1" thickBot="1">
      <c r="A31" s="109" t="s">
        <v>21</v>
      </c>
      <c r="E31" s="112"/>
      <c r="F31" s="112"/>
      <c r="G31" s="112"/>
      <c r="H31" s="112"/>
      <c r="I31" s="7"/>
      <c r="J31" s="67"/>
      <c r="K31" s="88">
        <f>K18+K30</f>
        <v>998811</v>
      </c>
      <c r="L31" s="67"/>
      <c r="M31" s="88">
        <f>M18+M30</f>
        <v>860784</v>
      </c>
      <c r="N31" s="116"/>
    </row>
    <row r="32" s="110" customFormat="1" ht="23.25" customHeight="1" thickTop="1">
      <c r="H32" s="111"/>
    </row>
    <row r="33" spans="1:13" s="110" customFormat="1" ht="23.25" customHeight="1">
      <c r="A33" s="110" t="s">
        <v>9</v>
      </c>
      <c r="I33" s="117"/>
      <c r="K33" s="48"/>
      <c r="M33" s="48"/>
    </row>
    <row r="34" spans="1:13" s="110" customFormat="1" ht="23.25" customHeight="1">
      <c r="A34" s="109" t="s">
        <v>114</v>
      </c>
      <c r="B34" s="24"/>
      <c r="C34" s="24"/>
      <c r="D34" s="24"/>
      <c r="E34" s="24"/>
      <c r="F34" s="24"/>
      <c r="G34" s="24"/>
      <c r="H34" s="25"/>
      <c r="I34" s="26"/>
      <c r="J34" s="25"/>
      <c r="K34" s="48"/>
      <c r="L34" s="25"/>
      <c r="M34" s="48"/>
    </row>
    <row r="35" spans="1:13" s="110" customFormat="1" ht="23.25" customHeight="1">
      <c r="A35" s="109" t="s">
        <v>60</v>
      </c>
      <c r="B35" s="28"/>
      <c r="C35" s="28"/>
      <c r="D35" s="28"/>
      <c r="E35" s="28"/>
      <c r="F35" s="28"/>
      <c r="G35" s="28"/>
      <c r="H35" s="28"/>
      <c r="I35" s="29"/>
      <c r="J35" s="28"/>
      <c r="K35" s="48"/>
      <c r="L35" s="28"/>
      <c r="M35" s="48"/>
    </row>
    <row r="36" spans="1:13" ht="23.25" customHeight="1">
      <c r="A36" s="98"/>
      <c r="B36" s="30"/>
      <c r="C36" s="30"/>
      <c r="D36" s="30"/>
      <c r="E36" s="30"/>
      <c r="F36" s="30"/>
      <c r="I36" s="31"/>
      <c r="J36" s="30"/>
      <c r="K36" s="32"/>
      <c r="L36" s="82"/>
      <c r="M36" s="32" t="s">
        <v>94</v>
      </c>
    </row>
    <row r="37" spans="1:13" ht="23.25" customHeight="1">
      <c r="A37" s="98"/>
      <c r="I37" s="98"/>
      <c r="J37" s="100"/>
      <c r="K37" s="83" t="s">
        <v>157</v>
      </c>
      <c r="L37" s="84"/>
      <c r="M37" s="83" t="s">
        <v>90</v>
      </c>
    </row>
    <row r="38" spans="1:13" ht="23.25" customHeight="1">
      <c r="A38" s="98"/>
      <c r="I38" s="33" t="s">
        <v>10</v>
      </c>
      <c r="J38" s="100"/>
      <c r="K38" s="85">
        <v>2015</v>
      </c>
      <c r="L38" s="86"/>
      <c r="M38" s="85">
        <v>2014</v>
      </c>
    </row>
    <row r="39" spans="1:13" ht="23.25" customHeight="1">
      <c r="A39" s="98"/>
      <c r="I39" s="33"/>
      <c r="J39" s="100"/>
      <c r="K39" s="83" t="s">
        <v>91</v>
      </c>
      <c r="L39" s="84"/>
      <c r="M39" s="83" t="s">
        <v>92</v>
      </c>
    </row>
    <row r="40" spans="1:13" ht="23.25" customHeight="1">
      <c r="A40" s="98"/>
      <c r="I40" s="33"/>
      <c r="J40" s="100"/>
      <c r="K40" s="83" t="s">
        <v>93</v>
      </c>
      <c r="L40" s="84"/>
      <c r="M40" s="36"/>
    </row>
    <row r="41" spans="1:13" s="110" customFormat="1" ht="23.25" customHeight="1">
      <c r="A41" s="109" t="s">
        <v>22</v>
      </c>
      <c r="D41" s="49"/>
      <c r="E41" s="49"/>
      <c r="F41" s="49"/>
      <c r="G41" s="49"/>
      <c r="H41" s="49"/>
      <c r="I41" s="39"/>
      <c r="J41" s="49"/>
      <c r="K41" s="49"/>
      <c r="L41" s="49"/>
      <c r="M41" s="49"/>
    </row>
    <row r="42" spans="1:13" s="110" customFormat="1" ht="23.25" customHeight="1">
      <c r="A42" s="109" t="s">
        <v>23</v>
      </c>
      <c r="C42" s="50"/>
      <c r="H42" s="111"/>
      <c r="I42" s="39"/>
      <c r="J42" s="111"/>
      <c r="K42" s="48"/>
      <c r="L42" s="111"/>
      <c r="M42" s="48"/>
    </row>
    <row r="43" spans="1:13" s="110" customFormat="1" ht="23.25" customHeight="1">
      <c r="A43" s="110" t="s">
        <v>36</v>
      </c>
      <c r="C43" s="50"/>
      <c r="H43" s="111"/>
      <c r="I43" s="39"/>
      <c r="J43" s="111"/>
      <c r="K43" s="48"/>
      <c r="L43" s="111"/>
      <c r="M43" s="48"/>
    </row>
    <row r="44" spans="2:13" s="110" customFormat="1" ht="23.25" customHeight="1">
      <c r="B44" s="110" t="s">
        <v>130</v>
      </c>
      <c r="H44" s="111"/>
      <c r="I44" s="7" t="s">
        <v>140</v>
      </c>
      <c r="J44" s="67"/>
      <c r="K44" s="21">
        <v>337878</v>
      </c>
      <c r="L44" s="67"/>
      <c r="M44" s="21">
        <v>366201</v>
      </c>
    </row>
    <row r="45" spans="1:13" s="110" customFormat="1" ht="23.25" customHeight="1">
      <c r="A45" s="110" t="s">
        <v>131</v>
      </c>
      <c r="H45" s="111"/>
      <c r="I45" s="7" t="s">
        <v>141</v>
      </c>
      <c r="J45" s="67"/>
      <c r="K45" s="21">
        <v>12825</v>
      </c>
      <c r="L45" s="67"/>
      <c r="M45" s="21">
        <v>23879</v>
      </c>
    </row>
    <row r="46" spans="1:13" s="110" customFormat="1" ht="23.25" customHeight="1">
      <c r="A46" s="110" t="s">
        <v>51</v>
      </c>
      <c r="H46" s="111"/>
      <c r="I46" s="7" t="s">
        <v>142</v>
      </c>
      <c r="J46" s="67"/>
      <c r="K46" s="21">
        <v>21174</v>
      </c>
      <c r="L46" s="67"/>
      <c r="M46" s="21">
        <v>8379</v>
      </c>
    </row>
    <row r="47" spans="1:13" s="110" customFormat="1" ht="23.25" customHeight="1">
      <c r="A47" s="110" t="s">
        <v>108</v>
      </c>
      <c r="H47" s="111"/>
      <c r="I47" s="7"/>
      <c r="J47" s="67"/>
      <c r="K47" s="125">
        <v>8814</v>
      </c>
      <c r="L47" s="67"/>
      <c r="M47" s="21">
        <v>6286</v>
      </c>
    </row>
    <row r="48" spans="1:13" s="110" customFormat="1" ht="23.25" customHeight="1">
      <c r="A48" s="98" t="s">
        <v>132</v>
      </c>
      <c r="B48" s="98"/>
      <c r="H48" s="111"/>
      <c r="I48" s="7"/>
      <c r="J48" s="67"/>
      <c r="K48" s="125"/>
      <c r="L48" s="67"/>
      <c r="M48" s="21"/>
    </row>
    <row r="49" spans="1:13" s="110" customFormat="1" ht="23.25" customHeight="1">
      <c r="A49" s="98" t="s">
        <v>133</v>
      </c>
      <c r="B49" s="98"/>
      <c r="H49" s="111"/>
      <c r="I49" s="7" t="s">
        <v>125</v>
      </c>
      <c r="J49" s="67"/>
      <c r="K49" s="125">
        <v>404</v>
      </c>
      <c r="L49" s="67"/>
      <c r="M49" s="21">
        <v>379</v>
      </c>
    </row>
    <row r="50" spans="1:14" s="110" customFormat="1" ht="23.25" customHeight="1">
      <c r="A50" s="110" t="s">
        <v>101</v>
      </c>
      <c r="D50" s="112"/>
      <c r="H50" s="112"/>
      <c r="I50" s="7"/>
      <c r="J50" s="67"/>
      <c r="K50" s="125"/>
      <c r="L50" s="67"/>
      <c r="M50" s="21"/>
      <c r="N50" s="113"/>
    </row>
    <row r="51" spans="1:14" s="110" customFormat="1" ht="23.25" customHeight="1">
      <c r="A51" s="110" t="s">
        <v>102</v>
      </c>
      <c r="D51" s="112"/>
      <c r="H51" s="112"/>
      <c r="I51" s="8"/>
      <c r="J51" s="67"/>
      <c r="K51" s="18">
        <v>31277</v>
      </c>
      <c r="L51" s="67"/>
      <c r="M51" s="21">
        <v>30846</v>
      </c>
      <c r="N51" s="113"/>
    </row>
    <row r="52" spans="1:14" s="110" customFormat="1" ht="23.25" customHeight="1">
      <c r="A52" s="110" t="s">
        <v>49</v>
      </c>
      <c r="D52" s="112"/>
      <c r="H52" s="112"/>
      <c r="I52" s="8"/>
      <c r="J52" s="67"/>
      <c r="K52" s="18">
        <v>13263</v>
      </c>
      <c r="L52" s="67"/>
      <c r="M52" s="21">
        <v>13880</v>
      </c>
      <c r="N52" s="113"/>
    </row>
    <row r="53" spans="1:14" s="110" customFormat="1" ht="23.25" customHeight="1">
      <c r="A53" s="110" t="s">
        <v>0</v>
      </c>
      <c r="D53" s="112"/>
      <c r="H53" s="112"/>
      <c r="I53" s="8"/>
      <c r="J53" s="67"/>
      <c r="K53" s="132">
        <v>35533</v>
      </c>
      <c r="L53" s="67"/>
      <c r="M53" s="118">
        <v>24726</v>
      </c>
      <c r="N53" s="119"/>
    </row>
    <row r="54" spans="1:14" s="110" customFormat="1" ht="23.25" customHeight="1">
      <c r="A54" s="109" t="s">
        <v>24</v>
      </c>
      <c r="E54" s="112"/>
      <c r="F54" s="112"/>
      <c r="G54" s="112"/>
      <c r="H54" s="112"/>
      <c r="I54" s="7"/>
      <c r="J54" s="67"/>
      <c r="K54" s="89">
        <f>SUM(K44:K53)</f>
        <v>461168</v>
      </c>
      <c r="L54" s="67"/>
      <c r="M54" s="17">
        <f>SUM(M44:M53)</f>
        <v>474576</v>
      </c>
      <c r="N54" s="113"/>
    </row>
    <row r="55" spans="1:14" s="110" customFormat="1" ht="23.25" customHeight="1">
      <c r="A55" s="109" t="s">
        <v>112</v>
      </c>
      <c r="E55" s="112"/>
      <c r="F55" s="112"/>
      <c r="G55" s="112"/>
      <c r="H55" s="112"/>
      <c r="N55" s="113"/>
    </row>
    <row r="56" spans="1:14" s="110" customFormat="1" ht="23.25" customHeight="1">
      <c r="A56" s="110" t="s">
        <v>134</v>
      </c>
      <c r="E56" s="112"/>
      <c r="F56" s="112"/>
      <c r="G56" s="112"/>
      <c r="H56" s="112"/>
      <c r="I56" s="7" t="s">
        <v>141</v>
      </c>
      <c r="J56" s="67"/>
      <c r="K56" s="18">
        <v>3110</v>
      </c>
      <c r="L56" s="67"/>
      <c r="M56" s="18">
        <v>8754</v>
      </c>
      <c r="N56" s="113"/>
    </row>
    <row r="57" spans="1:14" s="110" customFormat="1" ht="23.25" customHeight="1">
      <c r="A57" s="98" t="s">
        <v>135</v>
      </c>
      <c r="B57" s="98"/>
      <c r="E57" s="112"/>
      <c r="F57" s="112"/>
      <c r="G57" s="112"/>
      <c r="H57" s="112"/>
      <c r="I57" s="7"/>
      <c r="J57" s="67"/>
      <c r="K57" s="18"/>
      <c r="L57" s="67"/>
      <c r="M57" s="18"/>
      <c r="N57" s="113"/>
    </row>
    <row r="58" spans="1:14" s="110" customFormat="1" ht="23.25" customHeight="1">
      <c r="A58" s="98" t="s">
        <v>136</v>
      </c>
      <c r="B58" s="98"/>
      <c r="E58" s="112"/>
      <c r="F58" s="112"/>
      <c r="G58" s="112"/>
      <c r="H58" s="112"/>
      <c r="I58" s="7" t="s">
        <v>125</v>
      </c>
      <c r="J58" s="67"/>
      <c r="K58" s="18">
        <v>1353</v>
      </c>
      <c r="L58" s="18"/>
      <c r="M58" s="18">
        <v>1560</v>
      </c>
      <c r="N58" s="113"/>
    </row>
    <row r="59" spans="1:14" s="110" customFormat="1" ht="23.25" customHeight="1">
      <c r="A59" s="110" t="s">
        <v>173</v>
      </c>
      <c r="B59" s="109"/>
      <c r="E59" s="112"/>
      <c r="F59" s="112"/>
      <c r="G59" s="112"/>
      <c r="H59" s="112"/>
      <c r="I59" s="7">
        <v>14</v>
      </c>
      <c r="K59" s="18">
        <v>150000</v>
      </c>
      <c r="L59" s="18"/>
      <c r="M59" s="18">
        <v>0</v>
      </c>
      <c r="N59" s="113"/>
    </row>
    <row r="60" spans="1:14" s="110" customFormat="1" ht="23.25" customHeight="1">
      <c r="A60" s="110" t="s">
        <v>122</v>
      </c>
      <c r="E60" s="112"/>
      <c r="F60" s="112"/>
      <c r="G60" s="112"/>
      <c r="H60" s="112"/>
      <c r="I60" s="7"/>
      <c r="J60" s="67"/>
      <c r="K60" s="18">
        <v>3281</v>
      </c>
      <c r="L60" s="67"/>
      <c r="M60" s="18">
        <v>3124</v>
      </c>
      <c r="N60" s="113"/>
    </row>
    <row r="61" spans="1:14" s="110" customFormat="1" ht="23.25" customHeight="1">
      <c r="A61" s="110" t="s">
        <v>45</v>
      </c>
      <c r="E61" s="112"/>
      <c r="F61" s="112"/>
      <c r="G61" s="112"/>
      <c r="H61" s="112"/>
      <c r="I61" s="7"/>
      <c r="J61" s="67"/>
      <c r="K61" s="18">
        <v>6298</v>
      </c>
      <c r="L61" s="67"/>
      <c r="M61" s="18">
        <v>7831</v>
      </c>
      <c r="N61" s="113"/>
    </row>
    <row r="62" spans="1:14" s="110" customFormat="1" ht="23.25" customHeight="1">
      <c r="A62" s="109" t="s">
        <v>37</v>
      </c>
      <c r="E62" s="112"/>
      <c r="F62" s="112"/>
      <c r="G62" s="112"/>
      <c r="H62" s="112"/>
      <c r="I62" s="7"/>
      <c r="J62" s="67"/>
      <c r="K62" s="89">
        <f>SUM(K55:K61)</f>
        <v>164042</v>
      </c>
      <c r="L62" s="67"/>
      <c r="M62" s="89">
        <f>SUM(M55:M61)</f>
        <v>21269</v>
      </c>
      <c r="N62" s="113"/>
    </row>
    <row r="63" spans="1:14" s="110" customFormat="1" ht="23.25" customHeight="1">
      <c r="A63" s="109" t="s">
        <v>25</v>
      </c>
      <c r="E63" s="112"/>
      <c r="F63" s="112"/>
      <c r="G63" s="112"/>
      <c r="H63" s="112"/>
      <c r="I63" s="7"/>
      <c r="J63" s="67"/>
      <c r="K63" s="89">
        <f>K54+K62</f>
        <v>625210</v>
      </c>
      <c r="L63" s="67"/>
      <c r="M63" s="89">
        <f>M54+M62</f>
        <v>495845</v>
      </c>
      <c r="N63" s="113"/>
    </row>
    <row r="64" s="110" customFormat="1" ht="23.25" customHeight="1">
      <c r="H64" s="111"/>
    </row>
    <row r="65" spans="1:13" s="110" customFormat="1" ht="23.25" customHeight="1">
      <c r="A65" s="110" t="s">
        <v>9</v>
      </c>
      <c r="I65" s="117"/>
      <c r="K65" s="48"/>
      <c r="M65" s="48"/>
    </row>
    <row r="66" spans="1:13" s="110" customFormat="1" ht="23.25" customHeight="1">
      <c r="A66" s="109" t="s">
        <v>114</v>
      </c>
      <c r="B66" s="24"/>
      <c r="C66" s="24"/>
      <c r="D66" s="24"/>
      <c r="E66" s="24"/>
      <c r="F66" s="24"/>
      <c r="G66" s="24"/>
      <c r="H66" s="25"/>
      <c r="I66" s="26"/>
      <c r="J66" s="25"/>
      <c r="K66" s="27"/>
      <c r="L66" s="25"/>
      <c r="M66" s="27"/>
    </row>
    <row r="67" spans="1:13" s="110" customFormat="1" ht="23.25" customHeight="1">
      <c r="A67" s="109" t="s">
        <v>60</v>
      </c>
      <c r="B67" s="28"/>
      <c r="C67" s="28"/>
      <c r="D67" s="28"/>
      <c r="E67" s="28"/>
      <c r="F67" s="28"/>
      <c r="G67" s="28"/>
      <c r="H67" s="28"/>
      <c r="I67" s="29"/>
      <c r="J67" s="28"/>
      <c r="K67" s="28"/>
      <c r="L67" s="28"/>
      <c r="M67" s="28"/>
    </row>
    <row r="68" spans="1:13" ht="23.25" customHeight="1">
      <c r="A68" s="98"/>
      <c r="B68" s="30"/>
      <c r="C68" s="30"/>
      <c r="D68" s="30"/>
      <c r="E68" s="30"/>
      <c r="F68" s="30"/>
      <c r="I68" s="31"/>
      <c r="J68" s="30"/>
      <c r="K68" s="32"/>
      <c r="L68" s="82"/>
      <c r="M68" s="32" t="s">
        <v>94</v>
      </c>
    </row>
    <row r="69" spans="1:13" ht="23.25" customHeight="1">
      <c r="A69" s="98"/>
      <c r="I69" s="98"/>
      <c r="J69" s="100"/>
      <c r="K69" s="83" t="s">
        <v>157</v>
      </c>
      <c r="L69" s="84"/>
      <c r="M69" s="83" t="s">
        <v>90</v>
      </c>
    </row>
    <row r="70" spans="1:13" ht="23.25" customHeight="1">
      <c r="A70" s="98"/>
      <c r="I70" s="33" t="s">
        <v>10</v>
      </c>
      <c r="J70" s="100"/>
      <c r="K70" s="85">
        <v>2015</v>
      </c>
      <c r="L70" s="86"/>
      <c r="M70" s="85">
        <v>2014</v>
      </c>
    </row>
    <row r="71" spans="1:13" ht="23.25" customHeight="1">
      <c r="A71" s="98"/>
      <c r="I71" s="33"/>
      <c r="J71" s="100"/>
      <c r="K71" s="83" t="s">
        <v>91</v>
      </c>
      <c r="L71" s="84"/>
      <c r="M71" s="83" t="s">
        <v>92</v>
      </c>
    </row>
    <row r="72" spans="1:13" ht="23.25" customHeight="1">
      <c r="A72" s="98"/>
      <c r="I72" s="33"/>
      <c r="J72" s="100"/>
      <c r="K72" s="83" t="s">
        <v>93</v>
      </c>
      <c r="L72" s="84"/>
      <c r="M72" s="36"/>
    </row>
    <row r="73" spans="1:13" s="110" customFormat="1" ht="23.25" customHeight="1">
      <c r="A73" s="109" t="s">
        <v>26</v>
      </c>
      <c r="D73" s="49"/>
      <c r="E73" s="49"/>
      <c r="F73" s="49"/>
      <c r="G73" s="49"/>
      <c r="H73" s="49"/>
      <c r="I73" s="39"/>
      <c r="J73" s="49"/>
      <c r="K73" s="49"/>
      <c r="L73" s="49"/>
      <c r="M73" s="49"/>
    </row>
    <row r="74" spans="1:14" s="110" customFormat="1" ht="23.25" customHeight="1">
      <c r="A74" s="109" t="s">
        <v>27</v>
      </c>
      <c r="E74" s="112"/>
      <c r="F74" s="112"/>
      <c r="G74" s="112"/>
      <c r="H74" s="112"/>
      <c r="I74" s="39"/>
      <c r="J74" s="120"/>
      <c r="K74" s="55"/>
      <c r="L74" s="120"/>
      <c r="M74" s="55"/>
      <c r="N74" s="113"/>
    </row>
    <row r="75" spans="1:14" s="110" customFormat="1" ht="23.25" customHeight="1">
      <c r="A75" s="110" t="s">
        <v>3</v>
      </c>
      <c r="E75" s="112"/>
      <c r="F75" s="112"/>
      <c r="G75" s="112"/>
      <c r="H75" s="112"/>
      <c r="I75" s="7" t="s">
        <v>174</v>
      </c>
      <c r="J75" s="67"/>
      <c r="K75" s="121"/>
      <c r="L75" s="67"/>
      <c r="M75" s="121"/>
      <c r="N75" s="113"/>
    </row>
    <row r="76" spans="2:14" s="110" customFormat="1" ht="23.25" customHeight="1">
      <c r="B76" s="110" t="s">
        <v>11</v>
      </c>
      <c r="E76" s="112"/>
      <c r="F76" s="112"/>
      <c r="G76" s="112"/>
      <c r="H76" s="112"/>
      <c r="I76" s="7"/>
      <c r="J76" s="67"/>
      <c r="K76" s="121"/>
      <c r="L76" s="67"/>
      <c r="M76" s="121"/>
      <c r="N76" s="113"/>
    </row>
    <row r="77" spans="3:14" s="110" customFormat="1" ht="23.25" customHeight="1" thickBot="1">
      <c r="C77" s="122" t="s">
        <v>116</v>
      </c>
      <c r="D77" s="122"/>
      <c r="E77" s="112"/>
      <c r="F77" s="112"/>
      <c r="G77" s="112"/>
      <c r="H77" s="112"/>
      <c r="I77" s="92"/>
      <c r="J77" s="67"/>
      <c r="K77" s="88">
        <v>200000</v>
      </c>
      <c r="L77" s="67"/>
      <c r="M77" s="88">
        <v>200000</v>
      </c>
      <c r="N77" s="113"/>
    </row>
    <row r="78" spans="2:14" s="110" customFormat="1" ht="23.25" customHeight="1" thickTop="1">
      <c r="B78" s="110" t="s">
        <v>123</v>
      </c>
      <c r="E78" s="112"/>
      <c r="F78" s="112"/>
      <c r="G78" s="112"/>
      <c r="H78" s="112"/>
      <c r="I78" s="7"/>
      <c r="J78" s="67"/>
      <c r="K78" s="16"/>
      <c r="L78" s="67"/>
      <c r="M78" s="16"/>
      <c r="N78" s="113"/>
    </row>
    <row r="79" spans="1:14" s="110" customFormat="1" ht="23.25" customHeight="1">
      <c r="A79" s="98"/>
      <c r="B79" s="98"/>
      <c r="C79" s="102" t="s">
        <v>116</v>
      </c>
      <c r="D79" s="102"/>
      <c r="E79" s="112"/>
      <c r="F79" s="112"/>
      <c r="G79" s="112"/>
      <c r="H79" s="112"/>
      <c r="I79" s="7"/>
      <c r="J79" s="67"/>
      <c r="K79" s="15">
        <f>SE!E19</f>
        <v>200000</v>
      </c>
      <c r="L79" s="67"/>
      <c r="M79" s="15">
        <f>SE!E16</f>
        <v>200000</v>
      </c>
      <c r="N79" s="113"/>
    </row>
    <row r="80" spans="1:14" s="110" customFormat="1" ht="23.25" customHeight="1">
      <c r="A80" s="110" t="s">
        <v>117</v>
      </c>
      <c r="C80" s="122"/>
      <c r="D80" s="122"/>
      <c r="E80" s="112"/>
      <c r="F80" s="112"/>
      <c r="G80" s="112"/>
      <c r="H80" s="112"/>
      <c r="I80" s="42"/>
      <c r="J80" s="120"/>
      <c r="K80" s="46">
        <f>SE!G19</f>
        <v>70718</v>
      </c>
      <c r="L80" s="44"/>
      <c r="M80" s="46">
        <f>SE!G16</f>
        <v>70718</v>
      </c>
      <c r="N80" s="113"/>
    </row>
    <row r="81" spans="1:14" s="110" customFormat="1" ht="23.25" customHeight="1">
      <c r="A81" s="110" t="s">
        <v>4</v>
      </c>
      <c r="E81" s="112"/>
      <c r="F81" s="112"/>
      <c r="G81" s="112"/>
      <c r="H81" s="112"/>
      <c r="I81" s="39"/>
      <c r="J81" s="120"/>
      <c r="K81" s="46"/>
      <c r="L81" s="44"/>
      <c r="M81" s="46"/>
      <c r="N81" s="113"/>
    </row>
    <row r="82" spans="2:14" s="110" customFormat="1" ht="23.25" customHeight="1">
      <c r="B82" s="110" t="s">
        <v>39</v>
      </c>
      <c r="E82" s="112"/>
      <c r="F82" s="112"/>
      <c r="G82" s="112"/>
      <c r="H82" s="112"/>
      <c r="I82" s="39"/>
      <c r="J82" s="120"/>
      <c r="K82" s="46">
        <f>SE!I19</f>
        <v>8159</v>
      </c>
      <c r="L82" s="44"/>
      <c r="M82" s="46">
        <f>SE!I16</f>
        <v>8159</v>
      </c>
      <c r="N82" s="113"/>
    </row>
    <row r="83" spans="2:14" s="110" customFormat="1" ht="23.25" customHeight="1">
      <c r="B83" s="110" t="s">
        <v>5</v>
      </c>
      <c r="E83" s="112"/>
      <c r="F83" s="112"/>
      <c r="G83" s="112"/>
      <c r="H83" s="112"/>
      <c r="I83" s="39"/>
      <c r="J83" s="120"/>
      <c r="K83" s="123">
        <f>SE!K19</f>
        <v>94724</v>
      </c>
      <c r="L83" s="44"/>
      <c r="M83" s="123">
        <f>SE!K16</f>
        <v>86062</v>
      </c>
      <c r="N83" s="113"/>
    </row>
    <row r="84" spans="1:14" s="110" customFormat="1" ht="23.25" customHeight="1">
      <c r="A84" s="109" t="s">
        <v>28</v>
      </c>
      <c r="E84" s="112"/>
      <c r="F84" s="112"/>
      <c r="G84" s="112"/>
      <c r="H84" s="112"/>
      <c r="I84" s="39"/>
      <c r="J84" s="120"/>
      <c r="K84" s="45">
        <f>SUM(K79:K83)</f>
        <v>373601</v>
      </c>
      <c r="L84" s="124"/>
      <c r="M84" s="45">
        <f>SUM(M79:M83)</f>
        <v>364939</v>
      </c>
      <c r="N84" s="113"/>
    </row>
    <row r="85" spans="1:14" s="110" customFormat="1" ht="23.25" customHeight="1" thickBot="1">
      <c r="A85" s="109" t="s">
        <v>29</v>
      </c>
      <c r="E85" s="112"/>
      <c r="F85" s="112"/>
      <c r="G85" s="112"/>
      <c r="H85" s="112"/>
      <c r="I85" s="39"/>
      <c r="J85" s="120"/>
      <c r="K85" s="47">
        <f>SUM(K63,K84)</f>
        <v>998811</v>
      </c>
      <c r="L85" s="124"/>
      <c r="M85" s="47">
        <f>SUM(M63,M84)</f>
        <v>860784</v>
      </c>
      <c r="N85" s="113"/>
    </row>
    <row r="86" spans="1:14" ht="23.25" customHeight="1" thickTop="1">
      <c r="A86" s="50"/>
      <c r="E86" s="40"/>
      <c r="F86" s="40"/>
      <c r="I86" s="39"/>
      <c r="J86" s="95"/>
      <c r="K86" s="41"/>
      <c r="L86" s="44"/>
      <c r="M86" s="41"/>
      <c r="N86" s="101"/>
    </row>
    <row r="87" spans="1:14" ht="23.25" customHeight="1">
      <c r="A87" s="98" t="s">
        <v>9</v>
      </c>
      <c r="E87" s="40"/>
      <c r="F87" s="40"/>
      <c r="H87" s="95"/>
      <c r="I87" s="54"/>
      <c r="J87" s="44"/>
      <c r="K87" s="54"/>
      <c r="L87" s="44"/>
      <c r="M87" s="54"/>
      <c r="N87" s="101"/>
    </row>
    <row r="88" spans="1:14" ht="23.25" customHeight="1">
      <c r="A88" s="50"/>
      <c r="E88" s="40"/>
      <c r="F88" s="40"/>
      <c r="H88" s="95"/>
      <c r="I88" s="54"/>
      <c r="J88" s="44"/>
      <c r="K88" s="54"/>
      <c r="L88" s="44"/>
      <c r="M88" s="54"/>
      <c r="N88" s="101"/>
    </row>
    <row r="89" spans="1:14" ht="23.25" customHeight="1">
      <c r="A89" s="50"/>
      <c r="E89" s="40"/>
      <c r="F89" s="40"/>
      <c r="H89" s="95"/>
      <c r="I89" s="54"/>
      <c r="J89" s="44"/>
      <c r="K89" s="54"/>
      <c r="L89" s="44"/>
      <c r="M89" s="54"/>
      <c r="N89" s="101"/>
    </row>
    <row r="90" spans="1:14" ht="23.25" customHeight="1">
      <c r="A90" s="103"/>
      <c r="B90" s="104"/>
      <c r="C90" s="104"/>
      <c r="D90" s="104"/>
      <c r="E90" s="105"/>
      <c r="F90" s="39"/>
      <c r="H90" s="95"/>
      <c r="I90" s="54"/>
      <c r="J90" s="44"/>
      <c r="K90" s="54"/>
      <c r="L90" s="44"/>
      <c r="M90" s="54"/>
      <c r="N90" s="101"/>
    </row>
    <row r="91" spans="1:14" ht="23.25" customHeight="1">
      <c r="A91" s="50"/>
      <c r="E91" s="40"/>
      <c r="F91" s="39"/>
      <c r="H91" s="95"/>
      <c r="I91" s="54"/>
      <c r="J91" s="44"/>
      <c r="K91" s="54"/>
      <c r="L91" s="44"/>
      <c r="M91" s="54"/>
      <c r="N91" s="101"/>
    </row>
    <row r="92" spans="1:14" ht="23.25" customHeight="1">
      <c r="A92" s="50"/>
      <c r="E92" s="40"/>
      <c r="F92" s="56" t="s">
        <v>42</v>
      </c>
      <c r="H92" s="95"/>
      <c r="I92" s="54"/>
      <c r="J92" s="44"/>
      <c r="K92" s="54"/>
      <c r="L92" s="44"/>
      <c r="M92" s="54"/>
      <c r="N92" s="101"/>
    </row>
    <row r="93" spans="1:12" ht="23.25" customHeight="1">
      <c r="A93" s="103"/>
      <c r="B93" s="104"/>
      <c r="C93" s="104"/>
      <c r="D93" s="104"/>
      <c r="E93" s="105"/>
      <c r="F93" s="61"/>
      <c r="H93" s="106"/>
      <c r="J93" s="106"/>
      <c r="L93" s="106"/>
    </row>
    <row r="94" spans="1:13" ht="23.25" customHeight="1">
      <c r="A94" s="107"/>
      <c r="B94" s="108"/>
      <c r="C94" s="108"/>
      <c r="D94" s="108"/>
      <c r="E94" s="95"/>
      <c r="F94" s="61"/>
      <c r="H94" s="106"/>
      <c r="J94" s="106"/>
      <c r="K94" s="90"/>
      <c r="L94" s="106"/>
      <c r="M94" s="90" t="s">
        <v>95</v>
      </c>
    </row>
    <row r="95" spans="1:13" ht="23.25" customHeight="1">
      <c r="A95" s="50" t="s">
        <v>114</v>
      </c>
      <c r="B95" s="24"/>
      <c r="C95" s="24"/>
      <c r="D95" s="24"/>
      <c r="E95" s="24"/>
      <c r="F95" s="25"/>
      <c r="G95" s="26"/>
      <c r="H95" s="25"/>
      <c r="I95" s="27"/>
      <c r="J95" s="25"/>
      <c r="K95" s="27"/>
      <c r="L95" s="25"/>
      <c r="M95" s="27"/>
    </row>
    <row r="96" spans="1:13" ht="23.25" customHeight="1">
      <c r="A96" s="50" t="s">
        <v>61</v>
      </c>
      <c r="B96" s="25"/>
      <c r="C96" s="25"/>
      <c r="D96" s="25"/>
      <c r="E96" s="25"/>
      <c r="F96" s="25"/>
      <c r="G96" s="26"/>
      <c r="H96" s="25"/>
      <c r="I96" s="25"/>
      <c r="J96" s="25"/>
      <c r="K96" s="25"/>
      <c r="L96" s="25"/>
      <c r="M96" s="25"/>
    </row>
    <row r="97" spans="1:13" ht="23.25" customHeight="1">
      <c r="A97" s="91" t="s">
        <v>169</v>
      </c>
      <c r="C97" s="25"/>
      <c r="D97" s="25"/>
      <c r="E97" s="25"/>
      <c r="F97" s="25"/>
      <c r="G97" s="26"/>
      <c r="H97" s="25"/>
      <c r="I97" s="25"/>
      <c r="J97" s="25"/>
      <c r="K97" s="25"/>
      <c r="L97" s="25"/>
      <c r="M97" s="25"/>
    </row>
    <row r="98" spans="1:13" ht="23.25" customHeight="1">
      <c r="A98" s="98"/>
      <c r="I98" s="98"/>
      <c r="K98" s="32"/>
      <c r="L98" s="30"/>
      <c r="M98" s="97" t="s">
        <v>106</v>
      </c>
    </row>
    <row r="99" spans="1:13" ht="23.25" customHeight="1">
      <c r="A99" s="98"/>
      <c r="I99" s="33" t="s">
        <v>10</v>
      </c>
      <c r="K99" s="34" t="s">
        <v>137</v>
      </c>
      <c r="L99" s="35"/>
      <c r="M99" s="34" t="s">
        <v>113</v>
      </c>
    </row>
    <row r="100" spans="1:10" s="110" customFormat="1" ht="23.25" customHeight="1">
      <c r="A100" s="109" t="s">
        <v>88</v>
      </c>
      <c r="F100" s="111"/>
      <c r="G100" s="39"/>
      <c r="H100" s="111"/>
      <c r="I100" s="33"/>
      <c r="J100" s="126"/>
    </row>
    <row r="101" spans="1:13" s="110" customFormat="1" ht="23.25" customHeight="1">
      <c r="A101" s="109" t="s">
        <v>30</v>
      </c>
      <c r="F101" s="111"/>
      <c r="G101" s="39"/>
      <c r="H101" s="111"/>
      <c r="I101" s="39"/>
      <c r="J101" s="111"/>
      <c r="K101" s="133"/>
      <c r="L101" s="111"/>
      <c r="M101" s="48"/>
    </row>
    <row r="102" spans="1:13" s="110" customFormat="1" ht="23.25" customHeight="1">
      <c r="A102" s="110" t="s">
        <v>6</v>
      </c>
      <c r="E102" s="112"/>
      <c r="F102" s="112"/>
      <c r="G102" s="39"/>
      <c r="H102" s="111"/>
      <c r="I102" s="39" t="s">
        <v>52</v>
      </c>
      <c r="J102" s="95"/>
      <c r="K102" s="41">
        <v>27459</v>
      </c>
      <c r="L102" s="44"/>
      <c r="M102" s="41">
        <v>19080</v>
      </c>
    </row>
    <row r="103" spans="1:13" s="110" customFormat="1" ht="23.25" customHeight="1">
      <c r="A103" s="110" t="s">
        <v>14</v>
      </c>
      <c r="E103" s="120"/>
      <c r="F103" s="112"/>
      <c r="G103" s="39"/>
      <c r="H103" s="111"/>
      <c r="I103" s="39" t="s">
        <v>151</v>
      </c>
      <c r="J103" s="95"/>
      <c r="K103" s="54">
        <v>13871</v>
      </c>
      <c r="L103" s="44"/>
      <c r="M103" s="54">
        <v>5850</v>
      </c>
    </row>
    <row r="104" spans="1:13" s="110" customFormat="1" ht="23.25" customHeight="1">
      <c r="A104" s="110" t="s">
        <v>38</v>
      </c>
      <c r="E104" s="120"/>
      <c r="F104" s="112"/>
      <c r="G104" s="39"/>
      <c r="H104" s="111"/>
      <c r="I104" s="39" t="s">
        <v>152</v>
      </c>
      <c r="J104" s="95"/>
      <c r="K104" s="46">
        <v>4623</v>
      </c>
      <c r="L104" s="44"/>
      <c r="M104" s="46">
        <v>6412</v>
      </c>
    </row>
    <row r="105" spans="1:13" s="110" customFormat="1" ht="23.25" customHeight="1">
      <c r="A105" s="109" t="s">
        <v>31</v>
      </c>
      <c r="E105" s="120"/>
      <c r="F105" s="112"/>
      <c r="G105" s="39"/>
      <c r="H105" s="111"/>
      <c r="I105" s="39"/>
      <c r="J105" s="120"/>
      <c r="K105" s="45">
        <f>SUM(K102:K104)</f>
        <v>45953</v>
      </c>
      <c r="L105" s="124"/>
      <c r="M105" s="45">
        <f>SUM(M102:M104)</f>
        <v>31342</v>
      </c>
    </row>
    <row r="106" spans="1:13" s="110" customFormat="1" ht="23.25" customHeight="1">
      <c r="A106" s="109" t="s">
        <v>32</v>
      </c>
      <c r="E106" s="120"/>
      <c r="F106" s="112"/>
      <c r="G106" s="39"/>
      <c r="H106" s="111"/>
      <c r="I106" s="39"/>
      <c r="J106" s="120"/>
      <c r="K106" s="46"/>
      <c r="L106" s="124"/>
      <c r="M106" s="46"/>
    </row>
    <row r="107" spans="1:13" s="110" customFormat="1" ht="23.25" customHeight="1">
      <c r="A107" s="110" t="s">
        <v>40</v>
      </c>
      <c r="E107" s="120"/>
      <c r="F107" s="112"/>
      <c r="G107" s="39"/>
      <c r="H107" s="111"/>
      <c r="I107" s="39"/>
      <c r="J107" s="120"/>
      <c r="K107" s="46">
        <v>4902</v>
      </c>
      <c r="L107" s="44"/>
      <c r="M107" s="46">
        <v>2916</v>
      </c>
    </row>
    <row r="108" spans="1:13" s="110" customFormat="1" ht="23.25" customHeight="1">
      <c r="A108" s="110" t="s">
        <v>41</v>
      </c>
      <c r="E108" s="120"/>
      <c r="F108" s="112"/>
      <c r="G108" s="39"/>
      <c r="H108" s="111"/>
      <c r="I108" s="39"/>
      <c r="J108" s="120"/>
      <c r="K108" s="46">
        <v>13352</v>
      </c>
      <c r="L108" s="44"/>
      <c r="M108" s="46">
        <v>9440</v>
      </c>
    </row>
    <row r="109" spans="1:13" s="110" customFormat="1" ht="23.25" customHeight="1">
      <c r="A109" s="109" t="s">
        <v>33</v>
      </c>
      <c r="E109" s="120"/>
      <c r="F109" s="112"/>
      <c r="G109" s="39"/>
      <c r="H109" s="111"/>
      <c r="I109" s="39"/>
      <c r="J109" s="120"/>
      <c r="K109" s="45">
        <f>SUM(K107:K108)</f>
        <v>18254</v>
      </c>
      <c r="L109" s="124"/>
      <c r="M109" s="45">
        <f>SUM(M107:M108)</f>
        <v>12356</v>
      </c>
    </row>
    <row r="110" spans="1:8" s="110" customFormat="1" ht="23.25" customHeight="1">
      <c r="A110" s="109" t="s">
        <v>63</v>
      </c>
      <c r="B110" s="109"/>
      <c r="C110" s="109"/>
      <c r="D110" s="109"/>
      <c r="E110" s="120"/>
      <c r="F110" s="112"/>
      <c r="G110" s="39"/>
      <c r="H110" s="111"/>
    </row>
    <row r="111" spans="1:13" s="110" customFormat="1" ht="23.25" customHeight="1">
      <c r="A111" s="109"/>
      <c r="B111" s="109" t="s">
        <v>56</v>
      </c>
      <c r="C111" s="109"/>
      <c r="D111" s="109"/>
      <c r="E111" s="120"/>
      <c r="F111" s="112"/>
      <c r="G111" s="39"/>
      <c r="H111" s="111"/>
      <c r="I111" s="39"/>
      <c r="J111" s="120"/>
      <c r="K111" s="46">
        <f>K105-K109</f>
        <v>27699</v>
      </c>
      <c r="L111" s="124"/>
      <c r="M111" s="46">
        <f>M105-M109</f>
        <v>18986</v>
      </c>
    </row>
    <row r="112" spans="1:13" s="110" customFormat="1" ht="23.25" customHeight="1">
      <c r="A112" s="110" t="s">
        <v>35</v>
      </c>
      <c r="E112" s="120"/>
      <c r="F112" s="112"/>
      <c r="G112" s="39"/>
      <c r="H112" s="111"/>
      <c r="I112" s="39"/>
      <c r="J112" s="120"/>
      <c r="K112" s="79">
        <v>-6189</v>
      </c>
      <c r="L112" s="44"/>
      <c r="M112" s="79">
        <v>-5179</v>
      </c>
    </row>
    <row r="113" spans="1:13" s="110" customFormat="1" ht="23.25" customHeight="1">
      <c r="A113" s="109" t="s">
        <v>64</v>
      </c>
      <c r="B113" s="109"/>
      <c r="E113" s="120"/>
      <c r="F113" s="112"/>
      <c r="G113" s="39"/>
      <c r="H113" s="111"/>
      <c r="I113" s="39"/>
      <c r="J113" s="120"/>
      <c r="K113" s="54">
        <f>SUM(K111:K112)</f>
        <v>21510</v>
      </c>
      <c r="L113" s="44"/>
      <c r="M113" s="54">
        <f>SUM(M111:M112)</f>
        <v>13807</v>
      </c>
    </row>
    <row r="114" spans="1:13" s="110" customFormat="1" ht="23.25" customHeight="1">
      <c r="A114" s="110" t="s">
        <v>57</v>
      </c>
      <c r="E114" s="120"/>
      <c r="F114" s="112"/>
      <c r="G114" s="39"/>
      <c r="H114" s="111"/>
      <c r="I114" s="39" t="s">
        <v>158</v>
      </c>
      <c r="J114" s="120"/>
      <c r="K114" s="52">
        <v>-4513</v>
      </c>
      <c r="L114" s="44"/>
      <c r="M114" s="52">
        <v>-2852</v>
      </c>
    </row>
    <row r="115" spans="1:13" s="110" customFormat="1" ht="23.25" customHeight="1">
      <c r="A115" s="109" t="s">
        <v>96</v>
      </c>
      <c r="E115" s="120"/>
      <c r="F115" s="112"/>
      <c r="G115" s="39"/>
      <c r="H115" s="111"/>
      <c r="I115" s="48"/>
      <c r="J115" s="120"/>
      <c r="K115" s="59">
        <f>SUM(K113:K114)</f>
        <v>16997</v>
      </c>
      <c r="L115" s="44"/>
      <c r="M115" s="59">
        <f>SUM(M113:M114)</f>
        <v>10955</v>
      </c>
    </row>
    <row r="116" spans="1:13" s="110" customFormat="1" ht="23.25" customHeight="1">
      <c r="A116" s="60" t="s">
        <v>97</v>
      </c>
      <c r="B116" s="61"/>
      <c r="C116" s="42"/>
      <c r="D116" s="44"/>
      <c r="G116" s="39"/>
      <c r="H116" s="111"/>
      <c r="J116" s="61"/>
      <c r="K116" s="127">
        <v>0</v>
      </c>
      <c r="L116" s="44"/>
      <c r="M116" s="127">
        <v>0</v>
      </c>
    </row>
    <row r="117" spans="1:13" s="110" customFormat="1" ht="23.25" customHeight="1" thickBot="1">
      <c r="A117" s="60" t="s">
        <v>98</v>
      </c>
      <c r="B117" s="61"/>
      <c r="C117" s="42"/>
      <c r="D117" s="44"/>
      <c r="G117" s="39"/>
      <c r="H117" s="111"/>
      <c r="J117" s="61"/>
      <c r="K117" s="128">
        <f>SUM(K115:K116)</f>
        <v>16997</v>
      </c>
      <c r="L117" s="44"/>
      <c r="M117" s="128">
        <f>SUM(M115:M116)</f>
        <v>10955</v>
      </c>
    </row>
    <row r="118" spans="1:13" s="110" customFormat="1" ht="23.25" customHeight="1" thickTop="1">
      <c r="A118" s="109"/>
      <c r="E118" s="120"/>
      <c r="F118" s="112"/>
      <c r="G118" s="39"/>
      <c r="H118" s="111"/>
      <c r="I118" s="39"/>
      <c r="J118" s="120"/>
      <c r="K118" s="129"/>
      <c r="L118" s="130"/>
      <c r="M118" s="129"/>
    </row>
    <row r="119" spans="1:13" s="110" customFormat="1" ht="23.25" customHeight="1">
      <c r="A119" s="60" t="s">
        <v>104</v>
      </c>
      <c r="E119" s="120"/>
      <c r="F119" s="112"/>
      <c r="G119" s="39"/>
      <c r="H119" s="111"/>
      <c r="I119" s="39" t="s">
        <v>159</v>
      </c>
      <c r="J119" s="120"/>
      <c r="K119" s="54"/>
      <c r="L119" s="124"/>
      <c r="M119" s="54"/>
    </row>
    <row r="120" spans="1:13" s="61" customFormat="1" ht="23.25" customHeight="1" thickBot="1">
      <c r="A120" s="63" t="s">
        <v>109</v>
      </c>
      <c r="C120" s="64"/>
      <c r="D120" s="62"/>
      <c r="K120" s="65">
        <f>K117/K122</f>
        <v>0.084985</v>
      </c>
      <c r="L120" s="62"/>
      <c r="M120" s="65">
        <f>M117/M122</f>
        <v>0.054775</v>
      </c>
    </row>
    <row r="121" spans="1:13" s="61" customFormat="1" ht="23.25" customHeight="1" thickTop="1">
      <c r="A121" s="63"/>
      <c r="C121" s="64"/>
      <c r="D121" s="62"/>
      <c r="K121" s="62"/>
      <c r="L121" s="62"/>
      <c r="M121" s="62"/>
    </row>
    <row r="122" spans="1:13" s="61" customFormat="1" ht="23.25" customHeight="1" thickBot="1">
      <c r="A122" s="63" t="s">
        <v>105</v>
      </c>
      <c r="C122" s="64"/>
      <c r="D122" s="62"/>
      <c r="I122" s="62"/>
      <c r="K122" s="66">
        <v>200000</v>
      </c>
      <c r="L122" s="62"/>
      <c r="M122" s="66">
        <v>200000</v>
      </c>
    </row>
    <row r="123" spans="5:13" s="110" customFormat="1" ht="23.25" customHeight="1" thickTop="1">
      <c r="E123" s="120"/>
      <c r="F123" s="112"/>
      <c r="G123" s="39"/>
      <c r="H123" s="120"/>
      <c r="I123" s="75"/>
      <c r="J123" s="120"/>
      <c r="K123" s="57"/>
      <c r="L123" s="120"/>
      <c r="M123" s="57"/>
    </row>
    <row r="124" spans="1:13" s="110" customFormat="1" ht="23.25" customHeight="1">
      <c r="A124" s="110" t="s">
        <v>9</v>
      </c>
      <c r="E124" s="120"/>
      <c r="F124" s="112"/>
      <c r="G124" s="39"/>
      <c r="H124" s="112"/>
      <c r="I124" s="58"/>
      <c r="J124" s="112"/>
      <c r="K124" s="58"/>
      <c r="L124" s="112"/>
      <c r="M124" s="58"/>
    </row>
    <row r="125" spans="1:13" ht="23.25" customHeight="1">
      <c r="A125" s="107"/>
      <c r="B125" s="108"/>
      <c r="C125" s="108"/>
      <c r="D125" s="108"/>
      <c r="E125" s="95"/>
      <c r="F125" s="61"/>
      <c r="H125" s="106"/>
      <c r="J125" s="106"/>
      <c r="K125" s="90"/>
      <c r="L125" s="106"/>
      <c r="M125" s="90" t="s">
        <v>95</v>
      </c>
    </row>
    <row r="126" spans="1:13" s="110" customFormat="1" ht="23.25" customHeight="1">
      <c r="A126" s="109" t="s">
        <v>114</v>
      </c>
      <c r="B126" s="24"/>
      <c r="C126" s="24"/>
      <c r="D126" s="24"/>
      <c r="E126" s="24"/>
      <c r="F126" s="25"/>
      <c r="G126" s="26"/>
      <c r="H126" s="25"/>
      <c r="I126" s="27"/>
      <c r="J126" s="25"/>
      <c r="K126" s="27"/>
      <c r="L126" s="25"/>
      <c r="M126" s="27"/>
    </row>
    <row r="127" spans="1:13" s="110" customFormat="1" ht="23.25" customHeight="1">
      <c r="A127" s="109" t="s">
        <v>61</v>
      </c>
      <c r="B127" s="25"/>
      <c r="C127" s="25"/>
      <c r="D127" s="25"/>
      <c r="E127" s="25"/>
      <c r="F127" s="25"/>
      <c r="G127" s="26"/>
      <c r="H127" s="25"/>
      <c r="I127" s="25"/>
      <c r="J127" s="25"/>
      <c r="K127" s="25"/>
      <c r="L127" s="25"/>
      <c r="M127" s="25"/>
    </row>
    <row r="128" spans="1:13" s="110" customFormat="1" ht="23.25" customHeight="1">
      <c r="A128" s="91" t="s">
        <v>154</v>
      </c>
      <c r="C128" s="25"/>
      <c r="D128" s="25"/>
      <c r="E128" s="25"/>
      <c r="F128" s="25"/>
      <c r="G128" s="26"/>
      <c r="H128" s="25"/>
      <c r="I128" s="25"/>
      <c r="J128" s="25"/>
      <c r="K128" s="25"/>
      <c r="L128" s="25"/>
      <c r="M128" s="25"/>
    </row>
    <row r="129" spans="6:13" s="110" customFormat="1" ht="23.25" customHeight="1">
      <c r="F129" s="111"/>
      <c r="G129" s="39"/>
      <c r="H129" s="111"/>
      <c r="J129" s="111"/>
      <c r="K129" s="32"/>
      <c r="L129" s="30"/>
      <c r="M129" s="97" t="s">
        <v>106</v>
      </c>
    </row>
    <row r="130" spans="6:13" s="110" customFormat="1" ht="23.25" customHeight="1">
      <c r="F130" s="111"/>
      <c r="G130" s="39"/>
      <c r="H130" s="111"/>
      <c r="I130" s="33" t="s">
        <v>10</v>
      </c>
      <c r="J130" s="111"/>
      <c r="K130" s="34" t="s">
        <v>137</v>
      </c>
      <c r="L130" s="35"/>
      <c r="M130" s="34" t="s">
        <v>113</v>
      </c>
    </row>
    <row r="131" spans="1:13" s="110" customFormat="1" ht="23.25" customHeight="1">
      <c r="A131" s="109" t="s">
        <v>88</v>
      </c>
      <c r="F131" s="111"/>
      <c r="G131" s="39"/>
      <c r="H131" s="111"/>
      <c r="I131" s="33"/>
      <c r="J131" s="126"/>
      <c r="K131" s="34"/>
      <c r="L131" s="35"/>
      <c r="M131" s="34"/>
    </row>
    <row r="132" spans="1:13" s="110" customFormat="1" ht="23.25" customHeight="1">
      <c r="A132" s="109" t="s">
        <v>30</v>
      </c>
      <c r="F132" s="111"/>
      <c r="G132" s="39"/>
      <c r="H132" s="111"/>
      <c r="I132" s="39"/>
      <c r="J132" s="111"/>
      <c r="K132" s="48"/>
      <c r="L132" s="111"/>
      <c r="M132" s="48"/>
    </row>
    <row r="133" spans="1:13" s="110" customFormat="1" ht="23.25" customHeight="1">
      <c r="A133" s="110" t="s">
        <v>6</v>
      </c>
      <c r="E133" s="112"/>
      <c r="F133" s="112"/>
      <c r="G133" s="39"/>
      <c r="H133" s="111"/>
      <c r="I133" s="39" t="s">
        <v>52</v>
      </c>
      <c r="J133" s="95"/>
      <c r="K133" s="41">
        <v>53618</v>
      </c>
      <c r="L133" s="44"/>
      <c r="M133" s="41">
        <v>37111</v>
      </c>
    </row>
    <row r="134" spans="1:13" s="110" customFormat="1" ht="23.25" customHeight="1">
      <c r="A134" s="110" t="s">
        <v>14</v>
      </c>
      <c r="E134" s="120"/>
      <c r="F134" s="112"/>
      <c r="G134" s="39"/>
      <c r="H134" s="111"/>
      <c r="I134" s="39" t="s">
        <v>151</v>
      </c>
      <c r="J134" s="95"/>
      <c r="K134" s="54">
        <v>26129</v>
      </c>
      <c r="L134" s="44"/>
      <c r="M134" s="54">
        <v>10961</v>
      </c>
    </row>
    <row r="135" spans="1:13" s="110" customFormat="1" ht="23.25" customHeight="1">
      <c r="A135" s="110" t="s">
        <v>38</v>
      </c>
      <c r="E135" s="120"/>
      <c r="F135" s="112"/>
      <c r="G135" s="39"/>
      <c r="H135" s="111"/>
      <c r="I135" s="39" t="s">
        <v>152</v>
      </c>
      <c r="J135" s="95"/>
      <c r="K135" s="46">
        <v>8884</v>
      </c>
      <c r="L135" s="44"/>
      <c r="M135" s="46">
        <v>10714</v>
      </c>
    </row>
    <row r="136" spans="1:13" s="110" customFormat="1" ht="23.25" customHeight="1">
      <c r="A136" s="109" t="s">
        <v>31</v>
      </c>
      <c r="E136" s="120"/>
      <c r="F136" s="112"/>
      <c r="G136" s="39"/>
      <c r="H136" s="111"/>
      <c r="I136" s="39"/>
      <c r="J136" s="95"/>
      <c r="K136" s="45">
        <f>SUM(K133:K135)</f>
        <v>88631</v>
      </c>
      <c r="L136" s="44"/>
      <c r="M136" s="45">
        <f>SUM(M133:M135)</f>
        <v>58786</v>
      </c>
    </row>
    <row r="137" spans="1:13" s="110" customFormat="1" ht="23.25" customHeight="1">
      <c r="A137" s="109" t="s">
        <v>32</v>
      </c>
      <c r="E137" s="120"/>
      <c r="F137" s="112"/>
      <c r="G137" s="39"/>
      <c r="H137" s="111"/>
      <c r="I137" s="39"/>
      <c r="J137" s="95"/>
      <c r="K137" s="46"/>
      <c r="L137" s="44"/>
      <c r="M137" s="46"/>
    </row>
    <row r="138" spans="1:13" s="110" customFormat="1" ht="23.25" customHeight="1">
      <c r="A138" s="110" t="s">
        <v>40</v>
      </c>
      <c r="E138" s="120"/>
      <c r="F138" s="112"/>
      <c r="G138" s="39"/>
      <c r="H138" s="111"/>
      <c r="I138" s="39"/>
      <c r="J138" s="95"/>
      <c r="K138" s="46">
        <v>10153</v>
      </c>
      <c r="L138" s="44"/>
      <c r="M138" s="46">
        <v>4729</v>
      </c>
    </row>
    <row r="139" spans="1:13" s="110" customFormat="1" ht="23.25" customHeight="1">
      <c r="A139" s="110" t="s">
        <v>41</v>
      </c>
      <c r="E139" s="120"/>
      <c r="F139" s="112"/>
      <c r="G139" s="39"/>
      <c r="H139" s="111"/>
      <c r="I139" s="39"/>
      <c r="J139" s="95"/>
      <c r="K139" s="46">
        <v>24618</v>
      </c>
      <c r="L139" s="44"/>
      <c r="M139" s="46">
        <v>17053</v>
      </c>
    </row>
    <row r="140" spans="1:13" s="110" customFormat="1" ht="23.25" customHeight="1">
      <c r="A140" s="109" t="s">
        <v>33</v>
      </c>
      <c r="E140" s="120"/>
      <c r="F140" s="112"/>
      <c r="G140" s="39"/>
      <c r="H140" s="111"/>
      <c r="I140" s="39"/>
      <c r="J140" s="95"/>
      <c r="K140" s="45">
        <f>SUM(K138:K139)</f>
        <v>34771</v>
      </c>
      <c r="L140" s="44"/>
      <c r="M140" s="45">
        <f>SUM(M138:M139)</f>
        <v>21782</v>
      </c>
    </row>
    <row r="141" spans="1:8" s="110" customFormat="1" ht="23.25" customHeight="1">
      <c r="A141" s="109" t="s">
        <v>63</v>
      </c>
      <c r="B141" s="109"/>
      <c r="C141" s="109"/>
      <c r="D141" s="109"/>
      <c r="E141" s="120"/>
      <c r="F141" s="112"/>
      <c r="G141" s="39"/>
      <c r="H141" s="111"/>
    </row>
    <row r="142" spans="1:13" s="110" customFormat="1" ht="23.25" customHeight="1">
      <c r="A142" s="109"/>
      <c r="B142" s="109" t="s">
        <v>56</v>
      </c>
      <c r="C142" s="109"/>
      <c r="D142" s="109"/>
      <c r="E142" s="120"/>
      <c r="F142" s="112"/>
      <c r="G142" s="39"/>
      <c r="H142" s="111"/>
      <c r="I142" s="39"/>
      <c r="J142" s="120"/>
      <c r="K142" s="46">
        <f>K136-K140</f>
        <v>53860</v>
      </c>
      <c r="L142" s="124"/>
      <c r="M142" s="46">
        <f>M136-M140</f>
        <v>37004</v>
      </c>
    </row>
    <row r="143" spans="1:13" s="110" customFormat="1" ht="23.25" customHeight="1">
      <c r="A143" s="110" t="s">
        <v>35</v>
      </c>
      <c r="E143" s="120"/>
      <c r="F143" s="112"/>
      <c r="G143" s="39"/>
      <c r="H143" s="111"/>
      <c r="I143" s="39"/>
      <c r="J143" s="120"/>
      <c r="K143" s="79">
        <v>-12408</v>
      </c>
      <c r="L143" s="44"/>
      <c r="M143" s="79">
        <v>-11833</v>
      </c>
    </row>
    <row r="144" spans="1:13" s="110" customFormat="1" ht="23.25" customHeight="1">
      <c r="A144" s="109" t="s">
        <v>64</v>
      </c>
      <c r="B144" s="109"/>
      <c r="E144" s="120"/>
      <c r="F144" s="112"/>
      <c r="G144" s="39"/>
      <c r="H144" s="111"/>
      <c r="I144" s="39"/>
      <c r="J144" s="120"/>
      <c r="K144" s="54">
        <f>SUM(K142:K143)</f>
        <v>41452</v>
      </c>
      <c r="L144" s="44"/>
      <c r="M144" s="54">
        <f>SUM(M142:M143)</f>
        <v>25171</v>
      </c>
    </row>
    <row r="145" spans="1:13" s="110" customFormat="1" ht="23.25" customHeight="1">
      <c r="A145" s="110" t="s">
        <v>57</v>
      </c>
      <c r="E145" s="120"/>
      <c r="F145" s="112"/>
      <c r="G145" s="39"/>
      <c r="H145" s="111"/>
      <c r="I145" s="39" t="s">
        <v>158</v>
      </c>
      <c r="J145" s="120"/>
      <c r="K145" s="52">
        <v>-8790</v>
      </c>
      <c r="L145" s="44"/>
      <c r="M145" s="52">
        <v>-5113</v>
      </c>
    </row>
    <row r="146" spans="1:13" s="110" customFormat="1" ht="23.25" customHeight="1">
      <c r="A146" s="109" t="s">
        <v>96</v>
      </c>
      <c r="E146" s="120"/>
      <c r="F146" s="112"/>
      <c r="G146" s="39"/>
      <c r="H146" s="111"/>
      <c r="I146" s="39"/>
      <c r="J146" s="120"/>
      <c r="K146" s="59">
        <f>SUM(K144:K145)</f>
        <v>32662</v>
      </c>
      <c r="L146" s="44"/>
      <c r="M146" s="59">
        <f>SUM(M144:M145)</f>
        <v>20058</v>
      </c>
    </row>
    <row r="147" spans="1:13" s="110" customFormat="1" ht="23.25" customHeight="1">
      <c r="A147" s="60" t="s">
        <v>97</v>
      </c>
      <c r="B147" s="61"/>
      <c r="C147" s="42"/>
      <c r="D147" s="44"/>
      <c r="G147" s="39"/>
      <c r="H147" s="111"/>
      <c r="J147" s="61"/>
      <c r="K147" s="127">
        <v>0</v>
      </c>
      <c r="L147" s="44"/>
      <c r="M147" s="127">
        <v>0</v>
      </c>
    </row>
    <row r="148" spans="1:13" s="110" customFormat="1" ht="23.25" customHeight="1" thickBot="1">
      <c r="A148" s="60" t="s">
        <v>98</v>
      </c>
      <c r="B148" s="61"/>
      <c r="C148" s="42"/>
      <c r="D148" s="44"/>
      <c r="G148" s="39"/>
      <c r="H148" s="111"/>
      <c r="J148" s="61"/>
      <c r="K148" s="128">
        <f>SUM(K146:K147)</f>
        <v>32662</v>
      </c>
      <c r="L148" s="44"/>
      <c r="M148" s="128">
        <f>SUM(M146:M147)</f>
        <v>20058</v>
      </c>
    </row>
    <row r="149" spans="1:13" s="110" customFormat="1" ht="23.25" customHeight="1" thickTop="1">
      <c r="A149" s="109"/>
      <c r="E149" s="120"/>
      <c r="F149" s="112"/>
      <c r="G149" s="39"/>
      <c r="H149" s="111"/>
      <c r="I149" s="39"/>
      <c r="J149" s="120"/>
      <c r="K149" s="59"/>
      <c r="L149" s="124"/>
      <c r="M149" s="59"/>
    </row>
    <row r="150" spans="1:13" s="110" customFormat="1" ht="23.25" customHeight="1">
      <c r="A150" s="60" t="s">
        <v>104</v>
      </c>
      <c r="E150" s="120"/>
      <c r="F150" s="112"/>
      <c r="G150" s="39"/>
      <c r="H150" s="111"/>
      <c r="I150" s="39" t="s">
        <v>159</v>
      </c>
      <c r="J150" s="120"/>
      <c r="K150" s="54"/>
      <c r="L150" s="124"/>
      <c r="M150" s="54"/>
    </row>
    <row r="151" spans="1:13" s="61" customFormat="1" ht="23.25" customHeight="1" thickBot="1">
      <c r="A151" s="63" t="s">
        <v>109</v>
      </c>
      <c r="C151" s="64"/>
      <c r="D151" s="62"/>
      <c r="K151" s="65">
        <f>K148/K153</f>
        <v>0.16331</v>
      </c>
      <c r="L151" s="62"/>
      <c r="M151" s="65">
        <f>M148/M153</f>
        <v>0.12245346487506181</v>
      </c>
    </row>
    <row r="152" spans="1:13" s="61" customFormat="1" ht="23.25" customHeight="1" thickTop="1">
      <c r="A152" s="63"/>
      <c r="C152" s="64"/>
      <c r="D152" s="62"/>
      <c r="K152" s="62"/>
      <c r="L152" s="62"/>
      <c r="M152" s="62"/>
    </row>
    <row r="153" spans="1:13" s="61" customFormat="1" ht="23.25" customHeight="1" thickBot="1">
      <c r="A153" s="63" t="s">
        <v>105</v>
      </c>
      <c r="C153" s="64"/>
      <c r="D153" s="62"/>
      <c r="I153" s="62"/>
      <c r="K153" s="66">
        <v>200000</v>
      </c>
      <c r="L153" s="62"/>
      <c r="M153" s="66">
        <v>163801</v>
      </c>
    </row>
    <row r="154" spans="5:13" s="110" customFormat="1" ht="23.25" customHeight="1" thickTop="1">
      <c r="E154" s="120"/>
      <c r="F154" s="112"/>
      <c r="G154" s="39"/>
      <c r="H154" s="120"/>
      <c r="I154" s="75"/>
      <c r="J154" s="120"/>
      <c r="K154" s="57"/>
      <c r="L154" s="120"/>
      <c r="M154" s="57"/>
    </row>
    <row r="155" spans="1:13" s="110" customFormat="1" ht="23.25" customHeight="1">
      <c r="A155" s="110" t="s">
        <v>9</v>
      </c>
      <c r="E155" s="120"/>
      <c r="F155" s="112"/>
      <c r="G155" s="39"/>
      <c r="H155" s="112"/>
      <c r="I155" s="58"/>
      <c r="J155" s="112"/>
      <c r="K155" s="58"/>
      <c r="L155" s="112"/>
      <c r="M155" s="58"/>
    </row>
    <row r="156" spans="1:13" ht="22.5" customHeight="1">
      <c r="A156" s="107"/>
      <c r="B156" s="108"/>
      <c r="C156" s="108"/>
      <c r="D156" s="108"/>
      <c r="E156" s="95"/>
      <c r="F156" s="61"/>
      <c r="H156" s="106"/>
      <c r="J156" s="106"/>
      <c r="K156" s="90"/>
      <c r="L156" s="106"/>
      <c r="M156" s="90" t="s">
        <v>95</v>
      </c>
    </row>
    <row r="157" spans="1:13" s="110" customFormat="1" ht="22.5" customHeight="1">
      <c r="A157" s="109" t="s">
        <v>114</v>
      </c>
      <c r="B157" s="24"/>
      <c r="C157" s="24"/>
      <c r="D157" s="24"/>
      <c r="E157" s="24"/>
      <c r="F157" s="25"/>
      <c r="G157" s="26"/>
      <c r="H157" s="25"/>
      <c r="I157" s="27"/>
      <c r="J157" s="25"/>
      <c r="K157" s="27"/>
      <c r="L157" s="25"/>
      <c r="M157" s="27"/>
    </row>
    <row r="158" spans="1:13" s="63" customFormat="1" ht="22.5" customHeight="1">
      <c r="A158" s="60" t="s">
        <v>65</v>
      </c>
      <c r="C158" s="68"/>
      <c r="D158" s="68"/>
      <c r="E158" s="68"/>
      <c r="F158" s="69"/>
      <c r="G158" s="70"/>
      <c r="H158" s="71"/>
      <c r="I158" s="71"/>
      <c r="J158" s="72"/>
      <c r="K158" s="71"/>
      <c r="L158" s="72"/>
      <c r="M158" s="71"/>
    </row>
    <row r="159" spans="1:13" s="110" customFormat="1" ht="22.5" customHeight="1">
      <c r="A159" s="91" t="s">
        <v>154</v>
      </c>
      <c r="B159" s="25"/>
      <c r="C159" s="25"/>
      <c r="D159" s="25"/>
      <c r="E159" s="25"/>
      <c r="F159" s="25"/>
      <c r="G159" s="26"/>
      <c r="H159" s="25"/>
      <c r="I159" s="25"/>
      <c r="J159" s="25"/>
      <c r="K159" s="25"/>
      <c r="L159" s="25"/>
      <c r="M159" s="25"/>
    </row>
    <row r="160" spans="2:14" s="110" customFormat="1" ht="22.5" customHeight="1">
      <c r="B160" s="30"/>
      <c r="C160" s="30"/>
      <c r="D160" s="30"/>
      <c r="E160" s="30"/>
      <c r="F160" s="30"/>
      <c r="G160" s="31"/>
      <c r="H160" s="30"/>
      <c r="I160" s="48"/>
      <c r="J160" s="111"/>
      <c r="K160" s="32"/>
      <c r="L160" s="30"/>
      <c r="M160" s="97" t="s">
        <v>94</v>
      </c>
      <c r="N160" s="82"/>
    </row>
    <row r="161" spans="6:14" s="110" customFormat="1" ht="22.5" customHeight="1">
      <c r="F161" s="111"/>
      <c r="G161" s="33"/>
      <c r="H161" s="111"/>
      <c r="I161" s="48"/>
      <c r="J161" s="111"/>
      <c r="K161" s="34" t="s">
        <v>137</v>
      </c>
      <c r="L161" s="35"/>
      <c r="M161" s="34" t="s">
        <v>113</v>
      </c>
      <c r="N161" s="35"/>
    </row>
    <row r="162" spans="1:14" s="63" customFormat="1" ht="23.25" customHeight="1">
      <c r="A162" s="60" t="s">
        <v>66</v>
      </c>
      <c r="B162" s="73"/>
      <c r="C162" s="73"/>
      <c r="D162" s="73"/>
      <c r="E162" s="73"/>
      <c r="F162" s="73"/>
      <c r="G162" s="74"/>
      <c r="H162" s="55"/>
      <c r="K162" s="55"/>
      <c r="L162" s="75"/>
      <c r="M162" s="55"/>
      <c r="N162" s="75"/>
    </row>
    <row r="163" spans="1:14" s="63" customFormat="1" ht="23.25" customHeight="1">
      <c r="A163" s="63" t="s">
        <v>67</v>
      </c>
      <c r="B163" s="76"/>
      <c r="C163" s="76"/>
      <c r="D163" s="76"/>
      <c r="E163" s="76"/>
      <c r="F163" s="76"/>
      <c r="G163" s="77"/>
      <c r="H163" s="55"/>
      <c r="K163" s="52">
        <f>K144</f>
        <v>41452</v>
      </c>
      <c r="L163" s="52"/>
      <c r="M163" s="52">
        <f>M144</f>
        <v>25171</v>
      </c>
      <c r="N163" s="52"/>
    </row>
    <row r="164" spans="1:14" s="63" customFormat="1" ht="23.25" customHeight="1">
      <c r="A164" s="63" t="s">
        <v>107</v>
      </c>
      <c r="B164" s="76"/>
      <c r="C164" s="76"/>
      <c r="D164" s="76"/>
      <c r="E164" s="76"/>
      <c r="F164" s="76"/>
      <c r="G164" s="77"/>
      <c r="H164" s="55"/>
      <c r="K164" s="78"/>
      <c r="L164" s="52"/>
      <c r="M164" s="78"/>
      <c r="N164" s="52"/>
    </row>
    <row r="165" spans="1:14" s="63" customFormat="1" ht="23.25" customHeight="1">
      <c r="A165" s="63" t="s">
        <v>68</v>
      </c>
      <c r="B165" s="76"/>
      <c r="C165" s="76"/>
      <c r="D165" s="76"/>
      <c r="E165" s="76"/>
      <c r="F165" s="76"/>
      <c r="G165" s="77"/>
      <c r="H165" s="55"/>
      <c r="L165" s="52"/>
      <c r="M165" s="78"/>
      <c r="N165" s="52"/>
    </row>
    <row r="166" spans="1:14" s="63" customFormat="1" ht="23.25" customHeight="1">
      <c r="A166" s="63" t="s">
        <v>69</v>
      </c>
      <c r="B166" s="76"/>
      <c r="C166" s="76"/>
      <c r="D166" s="76"/>
      <c r="E166" s="76"/>
      <c r="F166" s="76"/>
      <c r="G166" s="77"/>
      <c r="H166" s="55"/>
      <c r="K166" s="78">
        <v>813</v>
      </c>
      <c r="L166" s="52"/>
      <c r="M166" s="78">
        <v>600</v>
      </c>
      <c r="N166" s="52"/>
    </row>
    <row r="167" spans="1:14" s="63" customFormat="1" ht="23.25" customHeight="1">
      <c r="A167" s="63" t="s">
        <v>170</v>
      </c>
      <c r="B167" s="76"/>
      <c r="C167" s="76"/>
      <c r="D167" s="76"/>
      <c r="E167" s="76"/>
      <c r="F167" s="76"/>
      <c r="G167" s="77"/>
      <c r="H167" s="55"/>
      <c r="K167" s="78">
        <v>-822</v>
      </c>
      <c r="L167" s="52"/>
      <c r="M167" s="78">
        <v>2087</v>
      </c>
      <c r="N167" s="52"/>
    </row>
    <row r="168" spans="1:14" s="63" customFormat="1" ht="23.25" customHeight="1">
      <c r="A168" s="63" t="s">
        <v>153</v>
      </c>
      <c r="B168" s="76"/>
      <c r="C168" s="76"/>
      <c r="D168" s="76"/>
      <c r="E168" s="76"/>
      <c r="F168" s="76"/>
      <c r="G168" s="77"/>
      <c r="H168" s="55"/>
      <c r="K168" s="78">
        <v>1491</v>
      </c>
      <c r="L168" s="52"/>
      <c r="M168" s="78">
        <v>867</v>
      </c>
      <c r="N168" s="52"/>
    </row>
    <row r="169" spans="1:14" s="63" customFormat="1" ht="23.25" customHeight="1">
      <c r="A169" s="63" t="s">
        <v>160</v>
      </c>
      <c r="B169" s="76"/>
      <c r="C169" s="76"/>
      <c r="D169" s="76"/>
      <c r="E169" s="76"/>
      <c r="F169" s="76"/>
      <c r="G169" s="77"/>
      <c r="H169" s="55"/>
      <c r="K169" s="78">
        <v>3343</v>
      </c>
      <c r="L169" s="52"/>
      <c r="M169" s="78">
        <v>-654</v>
      </c>
      <c r="N169" s="52"/>
    </row>
    <row r="170" spans="1:14" s="63" customFormat="1" ht="23.25" customHeight="1">
      <c r="A170" s="76" t="s">
        <v>110</v>
      </c>
      <c r="B170" s="76"/>
      <c r="C170" s="76"/>
      <c r="D170" s="76"/>
      <c r="E170" s="76"/>
      <c r="F170" s="76"/>
      <c r="G170" s="77"/>
      <c r="H170" s="55"/>
      <c r="K170" s="78"/>
      <c r="L170" s="52"/>
      <c r="M170" s="78"/>
      <c r="N170" s="52"/>
    </row>
    <row r="171" spans="1:14" s="63" customFormat="1" ht="23.25" customHeight="1">
      <c r="A171" s="76" t="s">
        <v>171</v>
      </c>
      <c r="B171" s="76"/>
      <c r="C171" s="76"/>
      <c r="D171" s="76"/>
      <c r="E171" s="76"/>
      <c r="F171" s="76"/>
      <c r="G171" s="77"/>
      <c r="H171" s="55"/>
      <c r="K171" s="78">
        <v>-64</v>
      </c>
      <c r="L171" s="52"/>
      <c r="M171" s="78">
        <v>451</v>
      </c>
      <c r="N171" s="52"/>
    </row>
    <row r="172" spans="1:14" s="63" customFormat="1" ht="23.25" customHeight="1">
      <c r="A172" s="76" t="s">
        <v>71</v>
      </c>
      <c r="B172" s="76"/>
      <c r="C172" s="76"/>
      <c r="D172" s="76"/>
      <c r="E172" s="76"/>
      <c r="F172" s="76"/>
      <c r="G172" s="77"/>
      <c r="H172" s="55"/>
      <c r="L172" s="52"/>
      <c r="M172" s="78"/>
      <c r="N172" s="52"/>
    </row>
    <row r="173" spans="1:14" s="63" customFormat="1" ht="23.25" customHeight="1">
      <c r="A173" s="76" t="s">
        <v>70</v>
      </c>
      <c r="B173" s="76"/>
      <c r="C173" s="76"/>
      <c r="D173" s="76"/>
      <c r="E173" s="76"/>
      <c r="F173" s="76"/>
      <c r="G173" s="77"/>
      <c r="H173" s="55"/>
      <c r="K173" s="78">
        <v>-14723</v>
      </c>
      <c r="L173" s="52"/>
      <c r="M173" s="78">
        <v>-17245</v>
      </c>
      <c r="N173" s="52"/>
    </row>
    <row r="174" spans="1:14" s="63" customFormat="1" ht="23.25" customHeight="1">
      <c r="A174" s="76" t="s">
        <v>72</v>
      </c>
      <c r="B174" s="76"/>
      <c r="C174" s="76"/>
      <c r="D174" s="76"/>
      <c r="E174" s="76"/>
      <c r="F174" s="76"/>
      <c r="G174" s="77"/>
      <c r="H174" s="55"/>
      <c r="K174" s="52">
        <v>12408</v>
      </c>
      <c r="L174" s="52"/>
      <c r="M174" s="52">
        <v>11833</v>
      </c>
      <c r="N174" s="52"/>
    </row>
    <row r="175" spans="1:14" s="63" customFormat="1" ht="23.25" customHeight="1">
      <c r="A175" s="63" t="s">
        <v>73</v>
      </c>
      <c r="B175" s="76"/>
      <c r="C175" s="76"/>
      <c r="D175" s="76"/>
      <c r="E175" s="76"/>
      <c r="F175" s="76"/>
      <c r="G175" s="77"/>
      <c r="H175" s="55"/>
      <c r="K175" s="79">
        <v>157</v>
      </c>
      <c r="L175" s="52"/>
      <c r="M175" s="79">
        <v>193</v>
      </c>
      <c r="N175" s="52"/>
    </row>
    <row r="176" spans="1:14" s="63" customFormat="1" ht="23.25" customHeight="1">
      <c r="A176" s="63" t="s">
        <v>74</v>
      </c>
      <c r="B176" s="76"/>
      <c r="C176" s="76"/>
      <c r="D176" s="76"/>
      <c r="E176" s="76"/>
      <c r="F176" s="76"/>
      <c r="G176" s="77"/>
      <c r="H176" s="55"/>
      <c r="L176" s="52"/>
      <c r="N176" s="52"/>
    </row>
    <row r="177" spans="1:14" s="63" customFormat="1" ht="23.25" customHeight="1">
      <c r="A177" s="63" t="s">
        <v>75</v>
      </c>
      <c r="B177" s="76"/>
      <c r="C177" s="76"/>
      <c r="D177" s="76"/>
      <c r="E177" s="76"/>
      <c r="F177" s="76"/>
      <c r="G177" s="77"/>
      <c r="H177" s="55"/>
      <c r="K177" s="52">
        <f>SUM(K163:K175)</f>
        <v>44055</v>
      </c>
      <c r="L177" s="52"/>
      <c r="M177" s="52">
        <f>SUM(M163:M175)</f>
        <v>23303</v>
      </c>
      <c r="N177" s="52"/>
    </row>
    <row r="178" spans="1:14" s="63" customFormat="1" ht="23.25" customHeight="1">
      <c r="A178" s="63" t="s">
        <v>76</v>
      </c>
      <c r="B178" s="76"/>
      <c r="C178" s="76"/>
      <c r="D178" s="76"/>
      <c r="E178" s="76"/>
      <c r="F178" s="76"/>
      <c r="G178" s="77"/>
      <c r="H178" s="55"/>
      <c r="K178" s="75"/>
      <c r="L178" s="75"/>
      <c r="M178" s="75"/>
      <c r="N178" s="75"/>
    </row>
    <row r="179" spans="1:14" s="63" customFormat="1" ht="23.25" customHeight="1">
      <c r="A179" s="63" t="s">
        <v>77</v>
      </c>
      <c r="C179" s="76"/>
      <c r="D179" s="76"/>
      <c r="E179" s="76"/>
      <c r="F179" s="76"/>
      <c r="G179" s="77"/>
      <c r="H179" s="55"/>
      <c r="K179" s="78">
        <v>12488</v>
      </c>
      <c r="L179" s="52"/>
      <c r="M179" s="78">
        <v>-30990</v>
      </c>
      <c r="N179" s="52"/>
    </row>
    <row r="180" spans="1:14" s="63" customFormat="1" ht="23.25" customHeight="1">
      <c r="A180" s="63" t="s">
        <v>89</v>
      </c>
      <c r="B180" s="76"/>
      <c r="C180" s="76"/>
      <c r="D180" s="76"/>
      <c r="E180" s="76"/>
      <c r="F180" s="76"/>
      <c r="G180" s="77"/>
      <c r="H180" s="55"/>
      <c r="K180" s="78">
        <v>-71123</v>
      </c>
      <c r="L180" s="52"/>
      <c r="M180" s="78">
        <v>9286</v>
      </c>
      <c r="N180" s="52"/>
    </row>
    <row r="181" spans="1:14" s="63" customFormat="1" ht="23.25" customHeight="1">
      <c r="A181" s="63" t="s">
        <v>78</v>
      </c>
      <c r="C181" s="76"/>
      <c r="D181" s="76"/>
      <c r="E181" s="76"/>
      <c r="F181" s="76"/>
      <c r="G181" s="77"/>
      <c r="H181" s="55"/>
      <c r="K181" s="78">
        <v>-91581</v>
      </c>
      <c r="L181" s="52"/>
      <c r="M181" s="78">
        <v>-11377</v>
      </c>
      <c r="N181" s="52"/>
    </row>
    <row r="182" spans="1:14" s="63" customFormat="1" ht="23.25" customHeight="1">
      <c r="A182" s="63" t="s">
        <v>80</v>
      </c>
      <c r="B182" s="76"/>
      <c r="C182" s="76"/>
      <c r="D182" s="76"/>
      <c r="E182" s="76"/>
      <c r="F182" s="76"/>
      <c r="G182" s="77"/>
      <c r="H182" s="55"/>
      <c r="K182" s="78">
        <v>39359</v>
      </c>
      <c r="L182" s="52"/>
      <c r="M182" s="78">
        <v>8697</v>
      </c>
      <c r="N182" s="52"/>
    </row>
    <row r="183" spans="1:14" s="63" customFormat="1" ht="23.25" customHeight="1">
      <c r="A183" s="63" t="s">
        <v>79</v>
      </c>
      <c r="B183" s="76"/>
      <c r="C183" s="76"/>
      <c r="D183" s="76"/>
      <c r="E183" s="76"/>
      <c r="F183" s="76"/>
      <c r="G183" s="77"/>
      <c r="H183" s="55"/>
      <c r="K183" s="78">
        <v>1287</v>
      </c>
      <c r="L183" s="52"/>
      <c r="M183" s="78">
        <v>1894</v>
      </c>
      <c r="N183" s="52"/>
    </row>
    <row r="184" spans="1:14" s="63" customFormat="1" ht="23.25" customHeight="1">
      <c r="A184" s="63" t="s">
        <v>81</v>
      </c>
      <c r="B184" s="76"/>
      <c r="C184" s="76"/>
      <c r="D184" s="76"/>
      <c r="E184" s="76"/>
      <c r="F184" s="76"/>
      <c r="G184" s="77"/>
      <c r="H184" s="55"/>
      <c r="K184" s="80"/>
      <c r="L184" s="51"/>
      <c r="M184" s="80"/>
      <c r="N184" s="51"/>
    </row>
    <row r="185" spans="1:14" s="63" customFormat="1" ht="23.25" customHeight="1">
      <c r="A185" s="63" t="s">
        <v>82</v>
      </c>
      <c r="B185" s="76"/>
      <c r="C185" s="76"/>
      <c r="D185" s="76"/>
      <c r="E185" s="76"/>
      <c r="F185" s="76"/>
      <c r="G185" s="77"/>
      <c r="H185" s="55"/>
      <c r="K185" s="78">
        <v>12795</v>
      </c>
      <c r="L185" s="52"/>
      <c r="M185" s="78">
        <v>8415</v>
      </c>
      <c r="N185" s="52"/>
    </row>
    <row r="186" spans="1:14" s="63" customFormat="1" ht="23.25" customHeight="1">
      <c r="A186" s="63" t="s">
        <v>83</v>
      </c>
      <c r="B186" s="76"/>
      <c r="C186" s="76"/>
      <c r="D186" s="76"/>
      <c r="E186" s="76"/>
      <c r="F186" s="76"/>
      <c r="G186" s="77"/>
      <c r="H186" s="55"/>
      <c r="K186" s="52">
        <v>9584</v>
      </c>
      <c r="L186" s="52"/>
      <c r="M186" s="52">
        <v>-5578</v>
      </c>
      <c r="N186" s="52"/>
    </row>
    <row r="187" spans="1:14" s="63" customFormat="1" ht="23.25" customHeight="1">
      <c r="A187" s="63" t="s">
        <v>84</v>
      </c>
      <c r="B187" s="76"/>
      <c r="C187" s="76"/>
      <c r="D187" s="76"/>
      <c r="E187" s="76"/>
      <c r="F187" s="76"/>
      <c r="G187" s="77"/>
      <c r="H187" s="55"/>
      <c r="K187" s="79">
        <v>-1533</v>
      </c>
      <c r="L187" s="52"/>
      <c r="M187" s="79">
        <v>456</v>
      </c>
      <c r="N187" s="52"/>
    </row>
    <row r="188" spans="1:14" s="63" customFormat="1" ht="23.25" customHeight="1">
      <c r="A188" s="63" t="s">
        <v>177</v>
      </c>
      <c r="B188" s="76"/>
      <c r="C188" s="76"/>
      <c r="D188" s="76"/>
      <c r="E188" s="76"/>
      <c r="F188" s="76"/>
      <c r="G188" s="77"/>
      <c r="H188" s="55"/>
      <c r="K188" s="52">
        <f>SUM(K179:K187)+K177</f>
        <v>-44669</v>
      </c>
      <c r="L188" s="52"/>
      <c r="M188" s="52">
        <f>SUM(M179:M187)+M177</f>
        <v>4106</v>
      </c>
      <c r="N188" s="52"/>
    </row>
    <row r="189" spans="1:14" s="63" customFormat="1" ht="23.25" customHeight="1">
      <c r="A189" s="63" t="s">
        <v>111</v>
      </c>
      <c r="B189" s="76"/>
      <c r="C189" s="76"/>
      <c r="D189" s="76"/>
      <c r="E189" s="76"/>
      <c r="F189" s="76"/>
      <c r="G189" s="77"/>
      <c r="H189" s="55"/>
      <c r="K189" s="52">
        <v>-11371</v>
      </c>
      <c r="L189" s="52"/>
      <c r="M189" s="52">
        <v>-12373</v>
      </c>
      <c r="N189" s="52"/>
    </row>
    <row r="190" spans="1:14" s="63" customFormat="1" ht="23.25" customHeight="1">
      <c r="A190" s="63" t="s">
        <v>127</v>
      </c>
      <c r="B190" s="76"/>
      <c r="C190" s="76"/>
      <c r="D190" s="76"/>
      <c r="E190" s="76"/>
      <c r="F190" s="76"/>
      <c r="G190" s="77"/>
      <c r="H190" s="55"/>
      <c r="K190" s="52">
        <v>-6929</v>
      </c>
      <c r="L190" s="52"/>
      <c r="M190" s="52">
        <v>-4068</v>
      </c>
      <c r="N190" s="52"/>
    </row>
    <row r="191" spans="1:14" s="63" customFormat="1" ht="23.25" customHeight="1">
      <c r="A191" s="60" t="s">
        <v>161</v>
      </c>
      <c r="B191" s="73"/>
      <c r="C191" s="73"/>
      <c r="D191" s="73"/>
      <c r="E191" s="73"/>
      <c r="F191" s="76"/>
      <c r="G191" s="77"/>
      <c r="H191" s="55"/>
      <c r="K191" s="53">
        <f>SUM(K188:K190)</f>
        <v>-62969</v>
      </c>
      <c r="L191" s="52"/>
      <c r="M191" s="53">
        <f>SUM(M188:M190)</f>
        <v>-12335</v>
      </c>
      <c r="N191" s="52"/>
    </row>
    <row r="192" spans="1:13" s="63" customFormat="1" ht="7.5" customHeight="1">
      <c r="A192" s="60"/>
      <c r="B192" s="73"/>
      <c r="C192" s="73"/>
      <c r="D192" s="73"/>
      <c r="E192" s="73"/>
      <c r="F192" s="76"/>
      <c r="G192" s="77"/>
      <c r="H192" s="55"/>
      <c r="I192" s="52"/>
      <c r="J192" s="52"/>
      <c r="K192" s="52"/>
      <c r="L192" s="52"/>
      <c r="M192" s="52"/>
    </row>
    <row r="193" spans="1:13" s="63" customFormat="1" ht="23.25" customHeight="1">
      <c r="A193" s="110" t="s">
        <v>9</v>
      </c>
      <c r="G193" s="77"/>
      <c r="H193" s="55"/>
      <c r="I193" s="55"/>
      <c r="J193" s="75"/>
      <c r="K193" s="55"/>
      <c r="L193" s="75"/>
      <c r="M193" s="55"/>
    </row>
    <row r="194" spans="1:13" ht="23.25" customHeight="1">
      <c r="A194" s="107"/>
      <c r="B194" s="108"/>
      <c r="C194" s="108"/>
      <c r="D194" s="108"/>
      <c r="E194" s="95"/>
      <c r="F194" s="61"/>
      <c r="H194" s="106"/>
      <c r="J194" s="106"/>
      <c r="K194" s="90"/>
      <c r="L194" s="106"/>
      <c r="M194" s="90" t="s">
        <v>95</v>
      </c>
    </row>
    <row r="195" spans="1:13" s="110" customFormat="1" ht="23.25" customHeight="1">
      <c r="A195" s="109" t="s">
        <v>114</v>
      </c>
      <c r="B195" s="24"/>
      <c r="C195" s="24"/>
      <c r="D195" s="24"/>
      <c r="E195" s="24"/>
      <c r="F195" s="25"/>
      <c r="G195" s="26"/>
      <c r="H195" s="25"/>
      <c r="I195" s="27"/>
      <c r="J195" s="25"/>
      <c r="K195" s="27"/>
      <c r="L195" s="25"/>
      <c r="M195" s="27"/>
    </row>
    <row r="196" spans="1:13" s="63" customFormat="1" ht="23.25" customHeight="1">
      <c r="A196" s="60" t="s">
        <v>86</v>
      </c>
      <c r="C196" s="68"/>
      <c r="D196" s="68"/>
      <c r="E196" s="68"/>
      <c r="F196" s="69"/>
      <c r="G196" s="70"/>
      <c r="H196" s="71"/>
      <c r="I196" s="71"/>
      <c r="J196" s="72"/>
      <c r="K196" s="71"/>
      <c r="L196" s="72"/>
      <c r="M196" s="71"/>
    </row>
    <row r="197" spans="1:13" s="110" customFormat="1" ht="23.25" customHeight="1">
      <c r="A197" s="91" t="s">
        <v>154</v>
      </c>
      <c r="B197" s="25"/>
      <c r="C197" s="25"/>
      <c r="D197" s="25"/>
      <c r="E197" s="25"/>
      <c r="F197" s="25"/>
      <c r="G197" s="26"/>
      <c r="H197" s="25"/>
      <c r="I197" s="25"/>
      <c r="J197" s="25"/>
      <c r="K197" s="25"/>
      <c r="L197" s="25"/>
      <c r="M197" s="25"/>
    </row>
    <row r="198" spans="2:14" s="110" customFormat="1" ht="23.25" customHeight="1">
      <c r="B198" s="30"/>
      <c r="C198" s="30"/>
      <c r="D198" s="30"/>
      <c r="E198" s="30"/>
      <c r="F198" s="30"/>
      <c r="G198" s="31"/>
      <c r="H198" s="30"/>
      <c r="I198" s="48"/>
      <c r="J198" s="111"/>
      <c r="K198" s="32"/>
      <c r="L198" s="30"/>
      <c r="M198" s="97" t="s">
        <v>94</v>
      </c>
      <c r="N198" s="82"/>
    </row>
    <row r="199" spans="6:14" s="110" customFormat="1" ht="23.25" customHeight="1">
      <c r="F199" s="111"/>
      <c r="G199" s="33"/>
      <c r="H199" s="111"/>
      <c r="I199" s="48"/>
      <c r="J199" s="111"/>
      <c r="K199" s="34" t="s">
        <v>137</v>
      </c>
      <c r="L199" s="35"/>
      <c r="M199" s="34" t="s">
        <v>113</v>
      </c>
      <c r="N199" s="35"/>
    </row>
    <row r="200" spans="1:14" s="63" customFormat="1" ht="23.25" customHeight="1">
      <c r="A200" s="60" t="s">
        <v>87</v>
      </c>
      <c r="B200" s="73"/>
      <c r="C200" s="73"/>
      <c r="D200" s="73"/>
      <c r="E200" s="73"/>
      <c r="F200" s="73"/>
      <c r="G200" s="74"/>
      <c r="H200" s="55"/>
      <c r="K200" s="78"/>
      <c r="L200" s="52"/>
      <c r="M200" s="78"/>
      <c r="N200" s="52"/>
    </row>
    <row r="201" spans="1:14" s="63" customFormat="1" ht="23.25" customHeight="1">
      <c r="A201" s="63" t="s">
        <v>147</v>
      </c>
      <c r="B201" s="76"/>
      <c r="C201" s="76"/>
      <c r="D201" s="76"/>
      <c r="E201" s="76"/>
      <c r="F201" s="76"/>
      <c r="G201" s="74"/>
      <c r="H201" s="55"/>
      <c r="K201" s="78">
        <v>-1914</v>
      </c>
      <c r="L201" s="52"/>
      <c r="M201" s="78">
        <v>-645</v>
      </c>
      <c r="N201" s="52"/>
    </row>
    <row r="202" spans="1:14" s="63" customFormat="1" ht="23.25" customHeight="1">
      <c r="A202" s="76" t="s">
        <v>162</v>
      </c>
      <c r="B202" s="76"/>
      <c r="C202" s="76"/>
      <c r="D202" s="76"/>
      <c r="E202" s="76"/>
      <c r="F202" s="76"/>
      <c r="G202" s="77"/>
      <c r="H202" s="55"/>
      <c r="K202" s="78">
        <v>-3445</v>
      </c>
      <c r="L202" s="52"/>
      <c r="M202" s="78">
        <v>-501</v>
      </c>
      <c r="N202" s="52"/>
    </row>
    <row r="203" spans="1:14" s="63" customFormat="1" ht="23.25" customHeight="1">
      <c r="A203" s="60" t="s">
        <v>148</v>
      </c>
      <c r="B203" s="73"/>
      <c r="C203" s="73"/>
      <c r="D203" s="73"/>
      <c r="E203" s="73"/>
      <c r="F203" s="76"/>
      <c r="G203" s="77"/>
      <c r="H203" s="55"/>
      <c r="K203" s="53">
        <f>SUM(K201:K202)</f>
        <v>-5359</v>
      </c>
      <c r="L203" s="52"/>
      <c r="M203" s="53">
        <f>SUM(M201:M202)</f>
        <v>-1146</v>
      </c>
      <c r="N203" s="52"/>
    </row>
    <row r="204" spans="1:14" s="63" customFormat="1" ht="23.25" customHeight="1">
      <c r="A204" s="60" t="s">
        <v>85</v>
      </c>
      <c r="B204" s="73"/>
      <c r="C204" s="73"/>
      <c r="D204" s="73"/>
      <c r="E204" s="73"/>
      <c r="F204" s="73"/>
      <c r="G204" s="74"/>
      <c r="H204" s="55"/>
      <c r="K204" s="55"/>
      <c r="L204" s="75"/>
      <c r="M204" s="55"/>
      <c r="N204" s="75"/>
    </row>
    <row r="205" spans="1:14" s="63" customFormat="1" ht="23.25" customHeight="1">
      <c r="A205" s="63" t="s">
        <v>163</v>
      </c>
      <c r="B205" s="76"/>
      <c r="D205" s="76"/>
      <c r="E205" s="76"/>
      <c r="F205" s="73"/>
      <c r="G205" s="74"/>
      <c r="H205" s="55"/>
      <c r="L205" s="75"/>
      <c r="M205" s="55"/>
      <c r="N205" s="75"/>
    </row>
    <row r="206" spans="1:14" s="63" customFormat="1" ht="23.25" customHeight="1">
      <c r="A206" s="63" t="s">
        <v>146</v>
      </c>
      <c r="B206" s="76"/>
      <c r="D206" s="76"/>
      <c r="E206" s="76"/>
      <c r="F206" s="76"/>
      <c r="G206" s="77"/>
      <c r="H206" s="55"/>
      <c r="K206" s="52">
        <v>-28323</v>
      </c>
      <c r="L206" s="52"/>
      <c r="M206" s="52">
        <v>-107504</v>
      </c>
      <c r="N206" s="52"/>
    </row>
    <row r="207" spans="1:14" s="63" customFormat="1" ht="23.25" customHeight="1">
      <c r="A207" s="63" t="s">
        <v>145</v>
      </c>
      <c r="B207" s="76"/>
      <c r="D207" s="76"/>
      <c r="E207" s="76"/>
      <c r="F207" s="76"/>
      <c r="G207" s="77"/>
      <c r="H207" s="55"/>
      <c r="K207" s="52">
        <v>0</v>
      </c>
      <c r="L207" s="52"/>
      <c r="M207" s="52">
        <v>12200</v>
      </c>
      <c r="N207" s="52"/>
    </row>
    <row r="208" spans="1:14" s="63" customFormat="1" ht="23.25" customHeight="1">
      <c r="A208" s="63" t="s">
        <v>144</v>
      </c>
      <c r="B208" s="76"/>
      <c r="C208" s="76"/>
      <c r="D208" s="76"/>
      <c r="E208" s="76"/>
      <c r="F208" s="76"/>
      <c r="G208" s="77"/>
      <c r="H208" s="55"/>
      <c r="K208" s="78">
        <v>-16698</v>
      </c>
      <c r="L208" s="52"/>
      <c r="M208" s="78">
        <v>-16194</v>
      </c>
      <c r="N208" s="52"/>
    </row>
    <row r="209" spans="1:14" s="63" customFormat="1" ht="23.25" customHeight="1">
      <c r="A209" s="63" t="s">
        <v>164</v>
      </c>
      <c r="B209" s="76"/>
      <c r="C209" s="76"/>
      <c r="D209" s="76"/>
      <c r="E209" s="131"/>
      <c r="F209" s="76"/>
      <c r="G209" s="77"/>
      <c r="H209" s="55"/>
      <c r="K209" s="78">
        <v>-182</v>
      </c>
      <c r="L209" s="52"/>
      <c r="M209" s="78">
        <v>-939</v>
      </c>
      <c r="N209" s="52"/>
    </row>
    <row r="210" spans="1:14" s="63" customFormat="1" ht="23.25" customHeight="1">
      <c r="A210" s="63" t="s">
        <v>172</v>
      </c>
      <c r="B210" s="76"/>
      <c r="C210" s="76"/>
      <c r="D210" s="76"/>
      <c r="E210" s="131"/>
      <c r="F210" s="76"/>
      <c r="G210" s="77"/>
      <c r="H210" s="55"/>
      <c r="K210" s="78">
        <v>150000</v>
      </c>
      <c r="L210" s="52"/>
      <c r="M210" s="78">
        <v>0</v>
      </c>
      <c r="N210" s="52"/>
    </row>
    <row r="211" spans="1:14" s="63" customFormat="1" ht="23.25" customHeight="1">
      <c r="A211" s="63" t="s">
        <v>124</v>
      </c>
      <c r="B211" s="76"/>
      <c r="C211" s="76"/>
      <c r="D211" s="76"/>
      <c r="E211" s="131"/>
      <c r="F211" s="76"/>
      <c r="G211" s="77"/>
      <c r="H211" s="55"/>
      <c r="K211" s="78">
        <v>0</v>
      </c>
      <c r="L211" s="52"/>
      <c r="M211" s="78">
        <v>145598</v>
      </c>
      <c r="N211" s="52"/>
    </row>
    <row r="212" spans="1:14" s="63" customFormat="1" ht="23.25" customHeight="1">
      <c r="A212" s="63" t="s">
        <v>165</v>
      </c>
      <c r="B212" s="76"/>
      <c r="C212" s="76"/>
      <c r="D212" s="76"/>
      <c r="E212" s="131"/>
      <c r="F212" s="76"/>
      <c r="G212" s="77"/>
      <c r="H212" s="55"/>
      <c r="K212" s="78">
        <v>-24000</v>
      </c>
      <c r="L212" s="52"/>
      <c r="M212" s="78">
        <v>-20000</v>
      </c>
      <c r="N212" s="52"/>
    </row>
    <row r="213" spans="1:14" s="63" customFormat="1" ht="23.25" customHeight="1">
      <c r="A213" s="60" t="s">
        <v>143</v>
      </c>
      <c r="B213" s="73"/>
      <c r="C213" s="73"/>
      <c r="D213" s="73"/>
      <c r="E213" s="73"/>
      <c r="F213" s="76"/>
      <c r="G213" s="77"/>
      <c r="H213" s="55"/>
      <c r="K213" s="53">
        <f>SUM(K206:K212)</f>
        <v>80797</v>
      </c>
      <c r="L213" s="52"/>
      <c r="M213" s="53">
        <f>SUM(M206:M212)</f>
        <v>13161</v>
      </c>
      <c r="N213" s="52"/>
    </row>
    <row r="214" spans="1:14" s="63" customFormat="1" ht="23.25" customHeight="1">
      <c r="A214" s="60" t="s">
        <v>178</v>
      </c>
      <c r="B214" s="73"/>
      <c r="C214" s="73"/>
      <c r="D214" s="73"/>
      <c r="E214" s="73"/>
      <c r="F214" s="76"/>
      <c r="G214" s="77"/>
      <c r="H214" s="55"/>
      <c r="K214" s="78">
        <f>SUM(K191,K203,K213)</f>
        <v>12469</v>
      </c>
      <c r="L214" s="52"/>
      <c r="M214" s="78">
        <f>SUM(M191,M203,M213)</f>
        <v>-320</v>
      </c>
      <c r="N214" s="52"/>
    </row>
    <row r="215" spans="1:14" s="63" customFormat="1" ht="23.25" customHeight="1">
      <c r="A215" s="63" t="s">
        <v>99</v>
      </c>
      <c r="C215" s="76"/>
      <c r="D215" s="76"/>
      <c r="E215" s="76"/>
      <c r="F215" s="76"/>
      <c r="G215" s="77"/>
      <c r="H215" s="55"/>
      <c r="K215" s="79">
        <v>9975</v>
      </c>
      <c r="L215" s="52"/>
      <c r="M215" s="79">
        <v>9913</v>
      </c>
      <c r="N215" s="52"/>
    </row>
    <row r="216" spans="1:14" s="63" customFormat="1" ht="23.25" customHeight="1" thickBot="1">
      <c r="A216" s="60" t="s">
        <v>100</v>
      </c>
      <c r="C216" s="73"/>
      <c r="D216" s="73"/>
      <c r="E216" s="73"/>
      <c r="F216" s="76"/>
      <c r="G216" s="77"/>
      <c r="H216" s="55"/>
      <c r="K216" s="81">
        <f>SUM(K214:K215)</f>
        <v>22444</v>
      </c>
      <c r="L216" s="52"/>
      <c r="M216" s="81">
        <f>SUM(M214:M215)</f>
        <v>9593</v>
      </c>
      <c r="N216" s="52"/>
    </row>
    <row r="217" spans="1:14" s="63" customFormat="1" ht="23.25" customHeight="1" thickTop="1">
      <c r="A217" s="60"/>
      <c r="C217" s="73"/>
      <c r="D217" s="73"/>
      <c r="E217" s="73"/>
      <c r="F217" s="76"/>
      <c r="G217" s="77"/>
      <c r="H217" s="55"/>
      <c r="K217" s="52"/>
      <c r="L217" s="52"/>
      <c r="M217" s="52"/>
      <c r="N217" s="52"/>
    </row>
    <row r="218" spans="1:14" s="63" customFormat="1" ht="23.25" customHeight="1">
      <c r="A218" s="60" t="s">
        <v>166</v>
      </c>
      <c r="C218" s="73"/>
      <c r="D218" s="73"/>
      <c r="E218" s="73"/>
      <c r="F218" s="76"/>
      <c r="G218" s="77"/>
      <c r="H218" s="55"/>
      <c r="K218" s="52"/>
      <c r="L218" s="52"/>
      <c r="M218" s="52"/>
      <c r="N218" s="52"/>
    </row>
    <row r="219" spans="1:14" s="63" customFormat="1" ht="23.25" customHeight="1">
      <c r="A219" s="63" t="s">
        <v>167</v>
      </c>
      <c r="C219" s="73"/>
      <c r="D219" s="73"/>
      <c r="E219" s="73"/>
      <c r="F219" s="76"/>
      <c r="G219" s="77"/>
      <c r="H219" s="55"/>
      <c r="K219" s="52"/>
      <c r="L219" s="52"/>
      <c r="M219" s="52"/>
      <c r="N219" s="52"/>
    </row>
    <row r="220" spans="1:14" s="63" customFormat="1" ht="23.25" customHeight="1">
      <c r="A220" s="63" t="s">
        <v>168</v>
      </c>
      <c r="C220" s="73"/>
      <c r="D220" s="73"/>
      <c r="E220" s="73"/>
      <c r="F220" s="76"/>
      <c r="G220" s="77"/>
      <c r="H220" s="55"/>
      <c r="K220" s="52">
        <v>0</v>
      </c>
      <c r="L220" s="52"/>
      <c r="M220" s="52">
        <v>2979</v>
      </c>
      <c r="N220" s="52"/>
    </row>
    <row r="221" spans="1:13" s="63" customFormat="1" ht="23.25" customHeight="1">
      <c r="A221" s="76"/>
      <c r="B221" s="76"/>
      <c r="C221" s="76"/>
      <c r="D221" s="76"/>
      <c r="E221" s="76"/>
      <c r="F221" s="76"/>
      <c r="G221" s="77"/>
      <c r="H221" s="55"/>
      <c r="I221" s="78"/>
      <c r="J221" s="52"/>
      <c r="K221" s="78"/>
      <c r="L221" s="52"/>
      <c r="M221" s="78"/>
    </row>
    <row r="222" spans="1:13" s="63" customFormat="1" ht="23.25" customHeight="1">
      <c r="A222" s="110" t="s">
        <v>9</v>
      </c>
      <c r="G222" s="77"/>
      <c r="H222" s="55"/>
      <c r="I222" s="55"/>
      <c r="J222" s="75"/>
      <c r="K222" s="55"/>
      <c r="L222" s="75"/>
      <c r="M222" s="55"/>
    </row>
  </sheetData>
  <sheetProtection/>
  <printOptions horizontalCentered="1"/>
  <pageMargins left="0.984251968503937" right="0.393700787401575" top="0.78740157480315" bottom="0.393700787401575" header="0.196850393700787" footer="0.196850393700787"/>
  <pageSetup firstPageNumber="2" useFirstPageNumber="1" horizontalDpi="600" verticalDpi="600" orientation="portrait" paperSize="9" scale="95" r:id="rId3"/>
  <rowBreaks count="6" manualBreakCount="6">
    <brk id="33" max="255" man="1"/>
    <brk id="65" max="255" man="1"/>
    <brk id="93" max="255" man="1"/>
    <brk id="124" max="255" man="1"/>
    <brk id="155" max="255" man="1"/>
    <brk id="19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view="pageBreakPreview" zoomScaleSheetLayoutView="100" zoomScalePageLayoutView="0" workbookViewId="0" topLeftCell="A1">
      <selection activeCell="B46" sqref="B46"/>
    </sheetView>
  </sheetViews>
  <sheetFormatPr defaultColWidth="9.140625" defaultRowHeight="23.25" customHeight="1"/>
  <cols>
    <col min="1" max="1" width="4.57421875" style="92" customWidth="1"/>
    <col min="2" max="2" width="27.57421875" style="92" customWidth="1"/>
    <col min="3" max="3" width="5.28125" style="92" customWidth="1"/>
    <col min="4" max="4" width="1.28515625" style="92" customWidth="1"/>
    <col min="5" max="5" width="11.8515625" style="92" customWidth="1"/>
    <col min="6" max="6" width="0.5625" style="92" customWidth="1"/>
    <col min="7" max="7" width="11.8515625" style="92" customWidth="1"/>
    <col min="8" max="8" width="0.5625" style="92" customWidth="1"/>
    <col min="9" max="9" width="11.8515625" style="92" customWidth="1"/>
    <col min="10" max="10" width="1.28515625" style="92" customWidth="1"/>
    <col min="11" max="11" width="13.00390625" style="92" customWidth="1"/>
    <col min="12" max="12" width="1.28515625" style="92" customWidth="1"/>
    <col min="13" max="13" width="11.8515625" style="92" customWidth="1"/>
    <col min="14" max="16384" width="9.140625" style="92" customWidth="1"/>
  </cols>
  <sheetData>
    <row r="1" ht="23.25" customHeight="1">
      <c r="M1" s="90" t="s">
        <v>95</v>
      </c>
    </row>
    <row r="2" spans="1:13" ht="23.25" customHeight="1">
      <c r="A2" s="93" t="s">
        <v>114</v>
      </c>
      <c r="B2" s="1"/>
      <c r="C2" s="1"/>
      <c r="D2" s="1"/>
      <c r="E2" s="1"/>
      <c r="F2" s="1"/>
      <c r="G2" s="1"/>
      <c r="H2" s="1"/>
      <c r="I2" s="3"/>
      <c r="J2" s="2"/>
      <c r="K2" s="3"/>
      <c r="L2" s="2"/>
      <c r="M2" s="3"/>
    </row>
    <row r="3" spans="1:13" ht="23.25" customHeight="1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>
      <c r="A4" s="91" t="s">
        <v>154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3.25" customHeight="1">
      <c r="A5" s="6"/>
      <c r="B5" s="4"/>
      <c r="C5" s="4"/>
      <c r="D5" s="4"/>
      <c r="E5" s="4"/>
      <c r="F5" s="4"/>
      <c r="G5" s="4"/>
      <c r="H5" s="4"/>
      <c r="I5" s="9"/>
      <c r="J5" s="4"/>
      <c r="K5" s="9"/>
      <c r="L5" s="4"/>
      <c r="M5" s="32" t="s">
        <v>94</v>
      </c>
    </row>
    <row r="6" spans="9:11" s="10" customFormat="1" ht="23.25" customHeight="1">
      <c r="I6" s="134" t="s">
        <v>4</v>
      </c>
      <c r="J6" s="134"/>
      <c r="K6" s="134"/>
    </row>
    <row r="7" spans="5:10" s="10" customFormat="1" ht="23.25" customHeight="1">
      <c r="E7" s="10" t="s">
        <v>8</v>
      </c>
      <c r="I7" s="10" t="s">
        <v>46</v>
      </c>
      <c r="J7" s="22"/>
    </row>
    <row r="8" spans="5:10" s="10" customFormat="1" ht="23.25" customHeight="1">
      <c r="E8" s="10" t="s">
        <v>7</v>
      </c>
      <c r="G8" s="10" t="s">
        <v>119</v>
      </c>
      <c r="I8" s="10" t="s">
        <v>121</v>
      </c>
      <c r="J8" s="22"/>
    </row>
    <row r="9" spans="3:13" ht="23.25" customHeight="1">
      <c r="C9" s="11"/>
      <c r="E9" s="12" t="s">
        <v>2</v>
      </c>
      <c r="G9" s="12" t="s">
        <v>118</v>
      </c>
      <c r="I9" s="12" t="s">
        <v>120</v>
      </c>
      <c r="K9" s="12" t="s">
        <v>5</v>
      </c>
      <c r="M9" s="12" t="s">
        <v>1</v>
      </c>
    </row>
    <row r="10" spans="1:13" ht="23.25" customHeight="1">
      <c r="A10" s="93" t="s">
        <v>149</v>
      </c>
      <c r="C10" s="93"/>
      <c r="D10" s="93"/>
      <c r="E10" s="19">
        <v>116000</v>
      </c>
      <c r="F10" s="19"/>
      <c r="G10" s="19">
        <v>8000</v>
      </c>
      <c r="H10" s="19"/>
      <c r="I10" s="19">
        <v>5768</v>
      </c>
      <c r="J10" s="16"/>
      <c r="K10" s="19">
        <v>60646</v>
      </c>
      <c r="L10" s="19"/>
      <c r="M10" s="19">
        <f>SUM(E10:K10)</f>
        <v>190414</v>
      </c>
    </row>
    <row r="11" spans="1:13" ht="23.25" customHeight="1">
      <c r="A11" s="92" t="s">
        <v>175</v>
      </c>
      <c r="C11" s="93"/>
      <c r="D11" s="93"/>
      <c r="E11" s="19">
        <v>84000</v>
      </c>
      <c r="F11" s="19"/>
      <c r="G11" s="19">
        <v>62718</v>
      </c>
      <c r="H11" s="19"/>
      <c r="I11" s="19">
        <v>0</v>
      </c>
      <c r="J11" s="16"/>
      <c r="K11" s="19">
        <v>0</v>
      </c>
      <c r="L11" s="19"/>
      <c r="M11" s="19">
        <f>SUM(E11:K11)</f>
        <v>146718</v>
      </c>
    </row>
    <row r="12" spans="1:13" ht="23.25" customHeight="1">
      <c r="A12" s="92" t="s">
        <v>176</v>
      </c>
      <c r="C12" s="93"/>
      <c r="D12" s="93"/>
      <c r="E12" s="19">
        <v>0</v>
      </c>
      <c r="F12" s="19"/>
      <c r="G12" s="19">
        <v>0</v>
      </c>
      <c r="H12" s="19"/>
      <c r="I12" s="19">
        <v>0</v>
      </c>
      <c r="J12" s="16"/>
      <c r="K12" s="19">
        <v>-20000</v>
      </c>
      <c r="L12" s="19"/>
      <c r="M12" s="19">
        <f>SUM(E12:K12)</f>
        <v>-20000</v>
      </c>
    </row>
    <row r="13" spans="1:13" ht="23.25" customHeight="1">
      <c r="A13" s="92" t="s">
        <v>98</v>
      </c>
      <c r="E13" s="19">
        <v>0</v>
      </c>
      <c r="G13" s="19">
        <v>0</v>
      </c>
      <c r="H13" s="19"/>
      <c r="I13" s="19">
        <v>0</v>
      </c>
      <c r="J13" s="16"/>
      <c r="K13" s="19">
        <v>20058</v>
      </c>
      <c r="L13" s="19"/>
      <c r="M13" s="19">
        <f>SUM(E13:K13)</f>
        <v>20058</v>
      </c>
    </row>
    <row r="14" spans="1:13" ht="23.25" customHeight="1" thickBot="1">
      <c r="A14" s="93" t="s">
        <v>155</v>
      </c>
      <c r="C14" s="93"/>
      <c r="D14" s="93"/>
      <c r="E14" s="20">
        <f>SUM(E10:E13)</f>
        <v>200000</v>
      </c>
      <c r="F14" s="93"/>
      <c r="G14" s="20">
        <f>SUM(G10:G13)</f>
        <v>70718</v>
      </c>
      <c r="H14" s="19"/>
      <c r="I14" s="20">
        <f>SUM(I10:I13)</f>
        <v>5768</v>
      </c>
      <c r="J14" s="16"/>
      <c r="K14" s="20">
        <f>SUM(K10:K13)</f>
        <v>60704</v>
      </c>
      <c r="L14" s="19"/>
      <c r="M14" s="20">
        <f>SUM(M10:M13)</f>
        <v>337190</v>
      </c>
    </row>
    <row r="15" spans="1:13" ht="23.25" customHeight="1" thickTop="1">
      <c r="A15" s="93"/>
      <c r="C15" s="93"/>
      <c r="D15" s="93"/>
      <c r="E15" s="19"/>
      <c r="F15" s="93"/>
      <c r="G15" s="19"/>
      <c r="H15" s="19"/>
      <c r="I15" s="19"/>
      <c r="J15" s="16"/>
      <c r="K15" s="19"/>
      <c r="L15" s="19"/>
      <c r="M15" s="19"/>
    </row>
    <row r="16" spans="1:13" ht="23.25" customHeight="1">
      <c r="A16" s="93" t="s">
        <v>150</v>
      </c>
      <c r="C16" s="93"/>
      <c r="D16" s="93"/>
      <c r="E16" s="19">
        <v>200000</v>
      </c>
      <c r="F16" s="19"/>
      <c r="G16" s="19">
        <v>70718</v>
      </c>
      <c r="H16" s="19"/>
      <c r="I16" s="19">
        <v>8159</v>
      </c>
      <c r="J16" s="16"/>
      <c r="K16" s="19">
        <v>86062</v>
      </c>
      <c r="L16" s="19"/>
      <c r="M16" s="19">
        <f>SUM(E16:K16)</f>
        <v>364939</v>
      </c>
    </row>
    <row r="17" spans="1:13" ht="23.25" customHeight="1">
      <c r="A17" s="92" t="s">
        <v>176</v>
      </c>
      <c r="C17" s="93"/>
      <c r="D17" s="93"/>
      <c r="E17" s="19">
        <v>0</v>
      </c>
      <c r="F17" s="19"/>
      <c r="G17" s="19">
        <v>0</v>
      </c>
      <c r="H17" s="19"/>
      <c r="I17" s="19">
        <v>0</v>
      </c>
      <c r="J17" s="16"/>
      <c r="K17" s="19">
        <v>-24000</v>
      </c>
      <c r="L17" s="19"/>
      <c r="M17" s="19">
        <f>SUM(E17:K17)</f>
        <v>-24000</v>
      </c>
    </row>
    <row r="18" spans="1:13" ht="23.25" customHeight="1">
      <c r="A18" s="92" t="s">
        <v>98</v>
      </c>
      <c r="E18" s="19">
        <v>0</v>
      </c>
      <c r="G18" s="19">
        <v>0</v>
      </c>
      <c r="H18" s="19"/>
      <c r="I18" s="19">
        <v>0</v>
      </c>
      <c r="J18" s="16"/>
      <c r="K18" s="19">
        <f>'BS PL CF'!K148</f>
        <v>32662</v>
      </c>
      <c r="L18" s="19"/>
      <c r="M18" s="19">
        <f>SUM(G18:K18)</f>
        <v>32662</v>
      </c>
    </row>
    <row r="19" spans="1:13" ht="23.25" customHeight="1" thickBot="1">
      <c r="A19" s="93" t="s">
        <v>156</v>
      </c>
      <c r="C19" s="93"/>
      <c r="D19" s="93"/>
      <c r="E19" s="20">
        <f>SUM(E16:E18)</f>
        <v>200000</v>
      </c>
      <c r="F19" s="93"/>
      <c r="G19" s="20">
        <f>SUM(G16:G18)</f>
        <v>70718</v>
      </c>
      <c r="H19" s="19"/>
      <c r="I19" s="20">
        <f>SUM(I16:I18)</f>
        <v>8159</v>
      </c>
      <c r="J19" s="16"/>
      <c r="K19" s="20">
        <f>SUM(K16:K18)</f>
        <v>94724</v>
      </c>
      <c r="L19" s="19"/>
      <c r="M19" s="20">
        <f>SUM(M16:M18)</f>
        <v>373601</v>
      </c>
    </row>
    <row r="20" spans="1:13" ht="23.25" customHeight="1" thickTop="1">
      <c r="A20" s="93"/>
      <c r="E20" s="94"/>
      <c r="G20" s="94"/>
      <c r="H20" s="94"/>
      <c r="I20" s="94"/>
      <c r="J20" s="94"/>
      <c r="K20" s="94"/>
      <c r="L20" s="94"/>
      <c r="M20" s="94"/>
    </row>
    <row r="22" ht="23.25" customHeight="1">
      <c r="A22" s="92" t="s">
        <v>9</v>
      </c>
    </row>
  </sheetData>
  <sheetProtection/>
  <mergeCells count="1">
    <mergeCell ref="I6:K6"/>
  </mergeCells>
  <printOptions horizontalCentered="1"/>
  <pageMargins left="0.78740157480315" right="0.196850393700787" top="0.78740157480315" bottom="0.393700787401575" header="0.196850393700787" footer="0.196850393700787"/>
  <pageSetup firstPageNumber="2" useFirstPageNumber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Wanwimon Unanuya</cp:lastModifiedBy>
  <cp:lastPrinted>2015-08-06T01:47:07Z</cp:lastPrinted>
  <dcterms:created xsi:type="dcterms:W3CDTF">1999-03-31T19:46:17Z</dcterms:created>
  <dcterms:modified xsi:type="dcterms:W3CDTF">2015-08-14T02:06:23Z</dcterms:modified>
  <cp:category/>
  <cp:version/>
  <cp:contentType/>
  <cp:contentStatus/>
</cp:coreProperties>
</file>