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9510" firstSheet="2" activeTab="4"/>
  </bookViews>
  <sheets>
    <sheet name="Recovered_Sheet1" sheetId="1" state="veryHidden" r:id="rId1"/>
    <sheet name="Recovered_Sheet2" sheetId="2" state="veryHidden" r:id="rId2"/>
    <sheet name="BS" sheetId="3" r:id="rId3"/>
    <sheet name="PL &amp; CF" sheetId="4" r:id="rId4"/>
    <sheet name="SE" sheetId="5" r:id="rId5"/>
  </sheets>
  <definedNames>
    <definedName name="\a" localSheetId="2">'BS'!#REF!</definedName>
    <definedName name="\a">#REF!</definedName>
    <definedName name="\c" localSheetId="2">'BS'!#REF!</definedName>
    <definedName name="\c">#REF!</definedName>
    <definedName name="\d" localSheetId="2">'BS'!#REF!</definedName>
    <definedName name="\d">#REF!</definedName>
    <definedName name="_Regression_Int" localSheetId="2" hidden="1">1</definedName>
    <definedName name="_xlnm.Print_Area" localSheetId="2">'BS'!$A$1:$N$94</definedName>
    <definedName name="_xlnm.Print_Area" localSheetId="3">'PL &amp; CF'!$A$1:$M$130</definedName>
    <definedName name="_xlnm.Print_Area" localSheetId="4">'SE'!$A$1:$M$24</definedName>
    <definedName name="Print_Area_MI" localSheetId="2">'BS'!#REF!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<sst xmlns="http://schemas.openxmlformats.org/spreadsheetml/2006/main" count="261" uniqueCount="178">
  <si>
    <t>Other current liabilities</t>
  </si>
  <si>
    <t>Total</t>
  </si>
  <si>
    <t>share capital</t>
  </si>
  <si>
    <t xml:space="preserve">Share capital </t>
  </si>
  <si>
    <t>Retained earnings</t>
  </si>
  <si>
    <t>Unappropriated</t>
  </si>
  <si>
    <t>Interest income</t>
  </si>
  <si>
    <t>Issued and</t>
  </si>
  <si>
    <t>The accompanying notes are an integral part of the financial statements.</t>
  </si>
  <si>
    <t>Note</t>
  </si>
  <si>
    <t xml:space="preserve">Other current assets </t>
  </si>
  <si>
    <t>Fees and service income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</si>
  <si>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</si>
  <si>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</si>
  <si>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</si>
  <si>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</si>
  <si>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</si>
  <si>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</si>
  <si>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</si>
  <si>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</si>
  <si>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</si>
  <si>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</si>
  <si>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</si>
  <si>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</si>
  <si>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</si>
  <si>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</si>
  <si>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</si>
  <si>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</si>
  <si>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</si>
  <si>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</si>
  <si>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</si>
  <si>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</si>
  <si>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Bank overdrafts and short-term loans</t>
  </si>
  <si>
    <t>Total non-current liabilities</t>
  </si>
  <si>
    <t>Other income</t>
  </si>
  <si>
    <t>Administrative expenses</t>
  </si>
  <si>
    <t>Directors</t>
  </si>
  <si>
    <t>Appropriated -</t>
  </si>
  <si>
    <t>Current portion of financial lease receivables</t>
  </si>
  <si>
    <t xml:space="preserve">Restricted bank deposits </t>
  </si>
  <si>
    <t>Trade and other receivables</t>
  </si>
  <si>
    <t>Trade and other payables</t>
  </si>
  <si>
    <t>Equipment</t>
  </si>
  <si>
    <t xml:space="preserve">Intangible assets </t>
  </si>
  <si>
    <t xml:space="preserve">Factoring receivables - net of current portion </t>
  </si>
  <si>
    <t>Income tax expenses</t>
  </si>
  <si>
    <t>Current portion of factoring receivables</t>
  </si>
  <si>
    <t>Profit before income tax expenses</t>
  </si>
  <si>
    <t>Cash flows from operating activities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</si>
  <si>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</si>
  <si>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</si>
  <si>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</si>
  <si>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</si>
  <si>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</si>
  <si>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>Operating liabilities increase (decrease)</t>
  </si>
  <si>
    <t xml:space="preserve">   Trade and other payables</t>
  </si>
  <si>
    <t xml:space="preserve">   Other current liabilities</t>
  </si>
  <si>
    <t>Cash flows from financing activities</t>
  </si>
  <si>
    <t>Cash flows from investing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</si>
  <si>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</si>
  <si>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</si>
  <si>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</si>
  <si>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</si>
  <si>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</si>
  <si>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</si>
  <si>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</si>
  <si>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</si>
  <si>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</si>
  <si>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</si>
  <si>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</si>
  <si>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>Deferred tax assets</t>
  </si>
  <si>
    <t>Income tax payable</t>
  </si>
  <si>
    <t xml:space="preserve">   Cash paid for interest expenses</t>
  </si>
  <si>
    <t>Non-current liabilities</t>
  </si>
  <si>
    <t>Lease IT Public Company Limited</t>
  </si>
  <si>
    <t>15</t>
  </si>
  <si>
    <t>Share premium</t>
  </si>
  <si>
    <t xml:space="preserve"> premium</t>
  </si>
  <si>
    <t>Share</t>
  </si>
  <si>
    <t xml:space="preserve"> reserve</t>
  </si>
  <si>
    <t>statutory</t>
  </si>
  <si>
    <t xml:space="preserve">Provision for long-term employee benefits  </t>
  </si>
  <si>
    <t>13</t>
  </si>
  <si>
    <t>Current portion of hire-purchase receivables</t>
  </si>
  <si>
    <t xml:space="preserve">   Cash paid for income tax</t>
  </si>
  <si>
    <t>Current portion of loan receivables</t>
  </si>
  <si>
    <t xml:space="preserve">Current portion of long-term loans </t>
  </si>
  <si>
    <t>Long-term loans - net of current portion</t>
  </si>
  <si>
    <t>16</t>
  </si>
  <si>
    <t xml:space="preserve">Repayment of long-term loans </t>
  </si>
  <si>
    <t>Balance as at 1 January 2016</t>
  </si>
  <si>
    <t>Statements of financial position (continued)</t>
  </si>
  <si>
    <t>14</t>
  </si>
  <si>
    <t>Cash paid for purchase of equipment</t>
  </si>
  <si>
    <t xml:space="preserve">   Provision for long-term employee benefits</t>
  </si>
  <si>
    <t xml:space="preserve">Proceeds from sales of equipment </t>
  </si>
  <si>
    <t>3</t>
  </si>
  <si>
    <t>Net cash flows used in operating activities</t>
  </si>
  <si>
    <t>12</t>
  </si>
  <si>
    <t>Earnings per share</t>
  </si>
  <si>
    <t xml:space="preserve"> fully paid-up</t>
  </si>
  <si>
    <t xml:space="preserve">Statements of financial position </t>
  </si>
  <si>
    <t>Statements of comprehensive income</t>
  </si>
  <si>
    <t>Selling expenses/Procurement of goods</t>
  </si>
  <si>
    <t>Cash flow statements</t>
  </si>
  <si>
    <t>Cash flow statements (continued)</t>
  </si>
  <si>
    <t>Statements of change in shareholders' equity</t>
  </si>
  <si>
    <t>Other comprehensive income for the period:</t>
  </si>
  <si>
    <t>17</t>
  </si>
  <si>
    <t xml:space="preserve">Profit from operating activities before change in </t>
  </si>
  <si>
    <t xml:space="preserve">Decrease (increase) in restricted bank deposits </t>
  </si>
  <si>
    <t xml:space="preserve">   of current portion</t>
  </si>
  <si>
    <t xml:space="preserve">   Appropriated - statutory reserve</t>
  </si>
  <si>
    <t xml:space="preserve">   Unappropriated</t>
  </si>
  <si>
    <t xml:space="preserve">   Depreciation and amortisation</t>
  </si>
  <si>
    <t xml:space="preserve">   Gain on sales of equipment </t>
  </si>
  <si>
    <t xml:space="preserve">   Amortisation of deferred interest income under  </t>
  </si>
  <si>
    <t xml:space="preserve">      the financial lease and hire-purchase agreements</t>
  </si>
  <si>
    <t xml:space="preserve">   Hire-purchase receivables</t>
  </si>
  <si>
    <t xml:space="preserve">   Financial lease receivables </t>
  </si>
  <si>
    <t>Cash receipt awaiting for return to receivables</t>
  </si>
  <si>
    <t xml:space="preserve">Adjustment to reconcile profit before income tax expenses to net cash </t>
  </si>
  <si>
    <t xml:space="preserve">   Finance cost</t>
  </si>
  <si>
    <t>Cash receipt from long-term loans</t>
  </si>
  <si>
    <t>Repayment of liabilities under finance lease agreements</t>
  </si>
  <si>
    <t>(Unit: Thousand Baht except earnings per share expressed in Baht)</t>
  </si>
  <si>
    <t>Debentures -  net of current portion</t>
  </si>
  <si>
    <t xml:space="preserve">Current portion of debentures </t>
  </si>
  <si>
    <t>9</t>
  </si>
  <si>
    <t>18</t>
  </si>
  <si>
    <t xml:space="preserve">   provided by (paid from) operating activities</t>
  </si>
  <si>
    <t>Bad debts and doubtful accounts</t>
  </si>
  <si>
    <t>31 December 2016</t>
  </si>
  <si>
    <t>Balance as at 1 January 2017</t>
  </si>
  <si>
    <t xml:space="preserve">   Registered,</t>
  </si>
  <si>
    <t xml:space="preserve">   Issued and fully paid-up</t>
  </si>
  <si>
    <t>19</t>
  </si>
  <si>
    <t>Repayment of liabilities under hire-purchase agreements</t>
  </si>
  <si>
    <t>Net decrease in cash and cash equivalents</t>
  </si>
  <si>
    <t xml:space="preserve">   Bad debt and doubtful account on receivables</t>
  </si>
  <si>
    <t xml:space="preserve">Decrease in bank overdrafts and short-term loans </t>
  </si>
  <si>
    <t>Cash flows used in operating activities</t>
  </si>
  <si>
    <t>Properties foreclosed</t>
  </si>
  <si>
    <t>Cash receipt under hire-purchase agreements</t>
  </si>
  <si>
    <t>As at 30 June 2017</t>
  </si>
  <si>
    <t>30 June 2017</t>
  </si>
  <si>
    <t>For the three-month period ended 30 June 2017</t>
  </si>
  <si>
    <t>For the six-month period ended 30 June 2017</t>
  </si>
  <si>
    <t>Balance as at 30 June 2017</t>
  </si>
  <si>
    <t>Balance as at 30 June 2016</t>
  </si>
  <si>
    <t>20</t>
  </si>
  <si>
    <t>Loan receivables - net of current portion</t>
  </si>
  <si>
    <t xml:space="preserve">      300,000,000 ordinary shares of Baht 1 each</t>
  </si>
  <si>
    <t xml:space="preserve">      219,999,532 ordinary shares of Baht 1 each</t>
  </si>
  <si>
    <t>Current investments</t>
  </si>
  <si>
    <t>10</t>
  </si>
  <si>
    <t>21</t>
  </si>
  <si>
    <t>Dividend paid (Note 23)</t>
  </si>
  <si>
    <t>Net cash flows from financing activities</t>
  </si>
  <si>
    <t>Cash paid for purchase of trading securities</t>
  </si>
  <si>
    <t>Diluted earnings per share (Baht per share)</t>
  </si>
  <si>
    <t xml:space="preserve">        (31 December 2016: 200,000,000 ordinary shares of Baht 1 each)</t>
  </si>
  <si>
    <t xml:space="preserve">   Gain on revaluation of investments</t>
  </si>
  <si>
    <t>Hire-purchase receivables - net of current portion</t>
  </si>
  <si>
    <t>Financial lease receivables - net of current portion</t>
  </si>
  <si>
    <t>Profit before finance cost and income tax expenses</t>
  </si>
  <si>
    <t xml:space="preserve">Profit before finance cost and income tax expenses </t>
  </si>
  <si>
    <t>Current portion of liabilities under financial lease agreements</t>
  </si>
  <si>
    <t>Current portion of liabilities under hire-purchase agreements</t>
  </si>
  <si>
    <t>Net cash flows from (used in) investing activities</t>
  </si>
  <si>
    <t>Warrants</t>
  </si>
  <si>
    <t>Liabilities under hire-purchase agreements - net</t>
  </si>
  <si>
    <t>Liabilities under finance lease agreements - net</t>
  </si>
  <si>
    <t>Basic earnings per share (Baht per share)</t>
  </si>
  <si>
    <t>Issuance of warrants (Note 18)</t>
  </si>
  <si>
    <t>Cash receipt from issuance of warrants</t>
  </si>
  <si>
    <t>Cash receipt from issuance of debentures</t>
  </si>
  <si>
    <t>Cash paid for dividends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</si>
</sst>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#,##0\ ;\(#,##0\)"/>
    <numFmt numFmtId="183" formatCode="#,##0.00\ ;\(#,##0.00\)"/>
    <numFmt numFmtId="184" formatCode="0.0%"/>
    <numFmt numFmtId="185" formatCode="0.00_)"/>
    <numFmt numFmtId="186" formatCode="_(* #,##0_);_(* \(#,##0\);_(* &quot;-&quot;??_);_(@_)"/>
    <numFmt numFmtId="187" formatCode="dd\-mmm\-yy_)"/>
    <numFmt numFmtId="188" formatCode="#,##0.00\ &quot;F&quot;;\-#,##0.00\ &quot;F&quot;"/>
    <numFmt numFmtId="189" formatCode="_-* #,##0_-;\-* #,##0_-;_-* &quot;-&quot;??_-;_-@_-"/>
    <numFmt numFmtId="190" formatCode="#,##0;\(#,##0\)"/>
    <numFmt numFmtId="191" formatCode="#,##0.00;\(#,##0.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#,##0.0_);\(#,##0.0\)"/>
    <numFmt numFmtId="196" formatCode="#,##0.0\ ;\(#,##0.0\)"/>
    <numFmt numFmtId="197" formatCode="#,##0.000\ ;\(#,##0.000\)"/>
    <numFmt numFmtId="198" formatCode="#,##0.0000\ ;\(#,##0.0000\)"/>
    <numFmt numFmtId="199" formatCode="_-* #,##0.0_-;\-* #,##0.0_-;_-* &quot;-&quot;??_-;_-@_-"/>
    <numFmt numFmtId="200" formatCode="#,##0.0;\(#,##0.0\)"/>
    <numFmt numFmtId="201" formatCode="\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_);[Red]\(#,##0.0\)"/>
    <numFmt numFmtId="207" formatCode="[$-409]dddd\,\ mmmm\ dd\,\ yyyy"/>
    <numFmt numFmtId="208" formatCode="[$-409]h:mm:ss\ AM/PM"/>
    <numFmt numFmtId="209" formatCode="_-* #,##0.0_-;\-* #,##0.0_-;_-* &quot;-&quot;?_-;_-@_-"/>
  </numFmts>
  <fonts count="50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4"/>
      <name val="Cordia Ne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7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1" fontId="16" fillId="0" borderId="0" applyFont="0" applyFill="0" applyBorder="0" applyAlignment="0" applyProtection="0"/>
    <xf numFmtId="188" fontId="6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6" fillId="0" borderId="0">
      <alignment/>
      <protection/>
    </xf>
    <xf numFmtId="184" fontId="6" fillId="0" borderId="0">
      <alignment/>
      <protection/>
    </xf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7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1" borderId="1" applyNumberFormat="0" applyAlignment="0" applyProtection="0"/>
    <xf numFmtId="10" fontId="7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37" fontId="8" fillId="0" borderId="0">
      <alignment/>
      <protection/>
    </xf>
    <xf numFmtId="185" fontId="9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118">
    <xf numFmtId="39" fontId="0" fillId="0" borderId="0" xfId="0" applyAlignment="1">
      <alignment/>
    </xf>
    <xf numFmtId="39" fontId="12" fillId="0" borderId="0" xfId="0" applyFont="1" applyFill="1" applyAlignment="1">
      <alignment vertical="center"/>
    </xf>
    <xf numFmtId="39" fontId="13" fillId="0" borderId="0" xfId="0" applyFont="1" applyFill="1" applyAlignment="1">
      <alignment vertical="center"/>
    </xf>
    <xf numFmtId="49" fontId="13" fillId="0" borderId="0" xfId="0" applyNumberFormat="1" applyFont="1" applyFill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42" applyNumberFormat="1" applyFont="1" applyFill="1" applyBorder="1" applyAlignment="1">
      <alignment horizontal="center" vertical="center"/>
    </xf>
    <xf numFmtId="183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83" fontId="13" fillId="0" borderId="0" xfId="0" applyNumberFormat="1" applyFont="1" applyBorder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183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horizontal="center" vertical="center"/>
    </xf>
    <xf numFmtId="40" fontId="13" fillId="0" borderId="0" xfId="42" applyFont="1" applyFill="1" applyAlignment="1">
      <alignment vertical="center"/>
    </xf>
    <xf numFmtId="39" fontId="13" fillId="0" borderId="0" xfId="0" applyFont="1" applyFill="1" applyAlignment="1">
      <alignment horizontal="left" vertical="center"/>
    </xf>
    <xf numFmtId="40" fontId="13" fillId="0" borderId="0" xfId="42" applyFont="1" applyFill="1" applyBorder="1" applyAlignment="1">
      <alignment vertical="center"/>
    </xf>
    <xf numFmtId="39" fontId="14" fillId="0" borderId="0" xfId="0" applyFont="1" applyFill="1" applyAlignment="1">
      <alignment vertical="center"/>
    </xf>
    <xf numFmtId="39" fontId="13" fillId="0" borderId="0" xfId="0" applyFont="1" applyFill="1" applyAlignment="1">
      <alignment horizontal="centerContinuous" vertical="center"/>
    </xf>
    <xf numFmtId="49" fontId="13" fillId="0" borderId="0" xfId="0" applyNumberFormat="1" applyFont="1" applyFill="1" applyAlignment="1">
      <alignment horizontal="centerContinuous" vertical="center"/>
    </xf>
    <xf numFmtId="49" fontId="14" fillId="0" borderId="0" xfId="0" applyNumberFormat="1" applyFont="1" applyFill="1" applyAlignment="1">
      <alignment horizontal="centerContinuous" vertical="center"/>
    </xf>
    <xf numFmtId="49" fontId="13" fillId="0" borderId="0" xfId="0" applyNumberFormat="1" applyFont="1" applyFill="1" applyAlignment="1" quotePrefix="1">
      <alignment horizontal="centerContinuous" vertical="center"/>
    </xf>
    <xf numFmtId="49" fontId="14" fillId="0" borderId="0" xfId="0" applyNumberFormat="1" applyFont="1" applyFill="1" applyAlignment="1" quotePrefix="1">
      <alignment horizontal="centerContinuous" vertical="center"/>
    </xf>
    <xf numFmtId="49" fontId="13" fillId="0" borderId="0" xfId="0" applyNumberFormat="1" applyFont="1" applyFill="1" applyAlignment="1">
      <alignment horizontal="center" vertical="center"/>
    </xf>
    <xf numFmtId="182" fontId="13" fillId="0" borderId="0" xfId="0" applyNumberFormat="1" applyFont="1" applyFill="1" applyBorder="1" applyAlignment="1">
      <alignment vertical="center"/>
    </xf>
    <xf numFmtId="40" fontId="13" fillId="0" borderId="0" xfId="42" applyFont="1" applyFill="1" applyAlignment="1">
      <alignment horizontal="centerContinuous" vertical="center"/>
    </xf>
    <xf numFmtId="186" fontId="13" fillId="0" borderId="0" xfId="42" applyNumberFormat="1" applyFont="1" applyFill="1" applyAlignment="1">
      <alignment vertical="center"/>
    </xf>
    <xf numFmtId="186" fontId="13" fillId="0" borderId="0" xfId="42" applyNumberFormat="1" applyFont="1" applyAlignment="1">
      <alignment vertical="center"/>
    </xf>
    <xf numFmtId="39" fontId="13" fillId="0" borderId="0" xfId="0" applyFont="1" applyFill="1" applyAlignment="1" quotePrefix="1">
      <alignment vertical="center"/>
    </xf>
    <xf numFmtId="41" fontId="13" fillId="0" borderId="0" xfId="42" applyNumberFormat="1" applyFont="1" applyBorder="1" applyAlignment="1">
      <alignment vertical="center"/>
    </xf>
    <xf numFmtId="41" fontId="13" fillId="0" borderId="0" xfId="42" applyNumberFormat="1" applyFont="1" applyFill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Alignment="1" quotePrefix="1">
      <alignment horizontal="left" vertical="center"/>
    </xf>
    <xf numFmtId="49" fontId="14" fillId="0" borderId="0" xfId="0" applyNumberFormat="1" applyFont="1" applyFill="1" applyAlignment="1" quotePrefix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 quotePrefix="1">
      <alignment horizontal="left" vertical="center"/>
    </xf>
    <xf numFmtId="49" fontId="15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37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 quotePrefix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1" fontId="13" fillId="0" borderId="0" xfId="42" applyNumberFormat="1" applyFont="1" applyFill="1" applyBorder="1" applyAlignment="1">
      <alignment vertical="center"/>
    </xf>
    <xf numFmtId="39" fontId="12" fillId="0" borderId="13" xfId="0" applyFont="1" applyFill="1" applyBorder="1" applyAlignment="1">
      <alignment vertical="center"/>
    </xf>
    <xf numFmtId="39" fontId="13" fillId="0" borderId="13" xfId="0" applyFont="1" applyFill="1" applyBorder="1" applyAlignment="1">
      <alignment vertical="center"/>
    </xf>
    <xf numFmtId="183" fontId="13" fillId="0" borderId="13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horizontal="left" vertical="center"/>
    </xf>
    <xf numFmtId="37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9" fontId="12" fillId="0" borderId="0" xfId="0" applyFont="1" applyFill="1" applyBorder="1" applyAlignment="1">
      <alignment vertical="center"/>
    </xf>
    <xf numFmtId="39" fontId="13" fillId="0" borderId="0" xfId="0" applyFont="1" applyFill="1" applyBorder="1" applyAlignment="1">
      <alignment vertical="center"/>
    </xf>
    <xf numFmtId="37" fontId="13" fillId="0" borderId="0" xfId="0" applyNumberFormat="1" applyFont="1" applyFill="1" applyAlignment="1">
      <alignment horizontal="right" vertical="center"/>
    </xf>
    <xf numFmtId="37" fontId="12" fillId="0" borderId="0" xfId="0" applyNumberFormat="1" applyFont="1" applyFill="1" applyAlignment="1">
      <alignment horizontal="left" vertical="center"/>
    </xf>
    <xf numFmtId="41" fontId="13" fillId="0" borderId="0" xfId="0" applyNumberFormat="1" applyFont="1" applyFill="1" applyAlignment="1" quotePrefix="1">
      <alignment horizontal="right" vertical="center"/>
    </xf>
    <xf numFmtId="0" fontId="13" fillId="0" borderId="12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37" fontId="13" fillId="0" borderId="0" xfId="0" applyNumberFormat="1" applyFont="1" applyFill="1" applyBorder="1" applyAlignment="1">
      <alignment vertical="center"/>
    </xf>
    <xf numFmtId="39" fontId="13" fillId="0" borderId="14" xfId="0" applyNumberFormat="1" applyFont="1" applyFill="1" applyBorder="1" applyAlignment="1">
      <alignment vertical="center"/>
    </xf>
    <xf numFmtId="186" fontId="13" fillId="0" borderId="0" xfId="42" applyNumberFormat="1" applyFont="1" applyFill="1" applyBorder="1" applyAlignment="1">
      <alignment vertical="center"/>
    </xf>
    <xf numFmtId="186" fontId="13" fillId="0" borderId="15" xfId="42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 vertical="center"/>
    </xf>
    <xf numFmtId="40" fontId="12" fillId="0" borderId="0" xfId="0" applyNumberFormat="1" applyFont="1" applyFill="1" applyAlignment="1">
      <alignment horizontal="left" vertical="center"/>
    </xf>
    <xf numFmtId="40" fontId="13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 horizontal="centerContinuous" vertical="center"/>
    </xf>
    <xf numFmtId="186" fontId="13" fillId="0" borderId="0" xfId="42" applyNumberFormat="1" applyFont="1" applyFill="1" applyAlignment="1">
      <alignment horizontal="centerContinuous" vertical="center"/>
    </xf>
    <xf numFmtId="186" fontId="13" fillId="0" borderId="0" xfId="42" applyNumberFormat="1" applyFont="1" applyFill="1" applyBorder="1" applyAlignment="1">
      <alignment horizontal="centerContinuous" vertical="center"/>
    </xf>
    <xf numFmtId="40" fontId="12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vertical="center"/>
    </xf>
    <xf numFmtId="40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41" fontId="13" fillId="0" borderId="0" xfId="42" applyNumberFormat="1" applyFont="1" applyFill="1" applyBorder="1" applyAlignment="1">
      <alignment horizontal="right" vertical="center"/>
    </xf>
    <xf numFmtId="41" fontId="13" fillId="0" borderId="0" xfId="42" applyNumberFormat="1" applyFont="1" applyFill="1" applyAlignment="1">
      <alignment horizontal="right" vertical="center"/>
    </xf>
    <xf numFmtId="41" fontId="13" fillId="0" borderId="0" xfId="0" applyNumberFormat="1" applyFont="1" applyFill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39" fontId="13" fillId="0" borderId="0" xfId="0" applyFont="1" applyAlignment="1">
      <alignment vertical="center"/>
    </xf>
    <xf numFmtId="39" fontId="12" fillId="0" borderId="0" xfId="0" applyFont="1" applyAlignment="1">
      <alignment vertical="center"/>
    </xf>
    <xf numFmtId="39" fontId="13" fillId="0" borderId="0" xfId="0" applyFont="1" applyAlignment="1">
      <alignment horizontal="centerContinuous" vertical="center"/>
    </xf>
    <xf numFmtId="40" fontId="13" fillId="0" borderId="0" xfId="42" applyFont="1" applyAlignment="1">
      <alignment horizontal="centerContinuous" vertical="center"/>
    </xf>
    <xf numFmtId="49" fontId="13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 quotePrefix="1">
      <alignment horizontal="left" vertical="center"/>
    </xf>
    <xf numFmtId="49" fontId="13" fillId="0" borderId="0" xfId="0" applyNumberFormat="1" applyFont="1" applyAlignment="1" quotePrefix="1">
      <alignment horizontal="centerContinuous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 quotePrefix="1">
      <alignment horizontal="left" vertical="center"/>
    </xf>
    <xf numFmtId="39" fontId="13" fillId="0" borderId="0" xfId="0" applyFont="1" applyAlignment="1">
      <alignment horizontal="center" vertical="center"/>
    </xf>
    <xf numFmtId="39" fontId="13" fillId="0" borderId="12" xfId="0" applyFont="1" applyBorder="1" applyAlignment="1">
      <alignment horizontal="center" vertical="center"/>
    </xf>
    <xf numFmtId="39" fontId="13" fillId="0" borderId="0" xfId="0" applyFont="1" applyBorder="1" applyAlignment="1">
      <alignment horizontal="center" vertical="center"/>
    </xf>
    <xf numFmtId="41" fontId="13" fillId="0" borderId="0" xfId="42" applyNumberFormat="1" applyFont="1" applyBorder="1" applyAlignment="1">
      <alignment horizontal="center" vertical="center"/>
    </xf>
    <xf numFmtId="41" fontId="13" fillId="0" borderId="16" xfId="42" applyNumberFormat="1" applyFont="1" applyBorder="1" applyAlignment="1">
      <alignment horizontal="center" vertical="center"/>
    </xf>
    <xf numFmtId="41" fontId="13" fillId="0" borderId="0" xfId="44" applyNumberFormat="1" applyFont="1" applyBorder="1" applyAlignment="1">
      <alignment vertical="center"/>
    </xf>
    <xf numFmtId="41" fontId="13" fillId="0" borderId="0" xfId="44" applyNumberFormat="1" applyFont="1" applyFill="1" applyAlignment="1">
      <alignment horizontal="right" vertical="center"/>
    </xf>
    <xf numFmtId="41" fontId="13" fillId="0" borderId="0" xfId="44" applyNumberFormat="1" applyFont="1" applyFill="1" applyBorder="1" applyAlignment="1">
      <alignment horizontal="right" vertical="center"/>
    </xf>
    <xf numFmtId="41" fontId="13" fillId="0" borderId="14" xfId="44" applyNumberFormat="1" applyFont="1" applyBorder="1" applyAlignment="1">
      <alignment vertical="center"/>
    </xf>
    <xf numFmtId="41" fontId="13" fillId="0" borderId="12" xfId="0" applyNumberFormat="1" applyFont="1" applyFill="1" applyBorder="1" applyAlignment="1">
      <alignment vertical="center"/>
    </xf>
    <xf numFmtId="41" fontId="13" fillId="0" borderId="17" xfId="44" applyNumberFormat="1" applyFont="1" applyFill="1" applyBorder="1" applyAlignment="1">
      <alignment horizontal="right" vertical="center"/>
    </xf>
    <xf numFmtId="41" fontId="13" fillId="0" borderId="16" xfId="44" applyNumberFormat="1" applyFont="1" applyFill="1" applyBorder="1" applyAlignment="1">
      <alignment horizontal="right" vertical="center"/>
    </xf>
    <xf numFmtId="41" fontId="13" fillId="0" borderId="0" xfId="44" applyNumberFormat="1" applyFont="1" applyFill="1" applyAlignment="1">
      <alignment horizontal="center" vertical="center"/>
    </xf>
    <xf numFmtId="41" fontId="13" fillId="0" borderId="17" xfId="44" applyNumberFormat="1" applyFont="1" applyFill="1" applyBorder="1" applyAlignment="1">
      <alignment vertical="center"/>
    </xf>
    <xf numFmtId="41" fontId="13" fillId="0" borderId="0" xfId="44" applyNumberFormat="1" applyFont="1" applyFill="1" applyBorder="1" applyAlignment="1">
      <alignment vertical="center"/>
    </xf>
    <xf numFmtId="41" fontId="13" fillId="0" borderId="0" xfId="44" applyNumberFormat="1" applyFont="1" applyFill="1" applyAlignment="1">
      <alignment vertical="center"/>
    </xf>
    <xf numFmtId="41" fontId="13" fillId="0" borderId="14" xfId="44" applyNumberFormat="1" applyFont="1" applyFill="1" applyBorder="1" applyAlignment="1">
      <alignment vertical="center"/>
    </xf>
    <xf numFmtId="41" fontId="13" fillId="0" borderId="15" xfId="44" applyNumberFormat="1" applyFont="1" applyFill="1" applyBorder="1" applyAlignment="1">
      <alignment horizontal="right" vertical="center"/>
    </xf>
    <xf numFmtId="39" fontId="13" fillId="0" borderId="0" xfId="0" applyFont="1" applyFill="1" applyBorder="1" applyAlignment="1">
      <alignment horizontal="center" vertical="center"/>
    </xf>
    <xf numFmtId="39" fontId="13" fillId="0" borderId="0" xfId="0" applyNumberFormat="1" applyFont="1" applyFill="1" applyBorder="1" applyAlignment="1">
      <alignment vertical="center"/>
    </xf>
    <xf numFmtId="186" fontId="13" fillId="0" borderId="0" xfId="44" applyNumberFormat="1" applyFont="1" applyFill="1" applyBorder="1" applyAlignment="1">
      <alignment vertical="center"/>
    </xf>
    <xf numFmtId="186" fontId="13" fillId="0" borderId="0" xfId="44" applyNumberFormat="1" applyFont="1" applyFill="1" applyAlignment="1">
      <alignment vertical="center"/>
    </xf>
    <xf numFmtId="37" fontId="14" fillId="0" borderId="0" xfId="0" applyNumberFormat="1" applyFont="1" applyFill="1" applyBorder="1" applyAlignment="1">
      <alignment horizontal="center" vertical="center"/>
    </xf>
    <xf numFmtId="41" fontId="13" fillId="0" borderId="12" xfId="44" applyNumberFormat="1" applyFont="1" applyFill="1" applyBorder="1" applyAlignment="1">
      <alignment horizontal="right" vertical="center"/>
    </xf>
    <xf numFmtId="41" fontId="13" fillId="0" borderId="0" xfId="44" applyNumberFormat="1" applyFont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41" fontId="13" fillId="0" borderId="12" xfId="44" applyNumberFormat="1" applyFont="1" applyFill="1" applyBorder="1" applyAlignment="1">
      <alignment vertical="center"/>
    </xf>
    <xf numFmtId="186" fontId="13" fillId="0" borderId="0" xfId="0" applyNumberFormat="1" applyFont="1" applyFill="1" applyAlignment="1">
      <alignment vertical="center"/>
    </xf>
    <xf numFmtId="39" fontId="13" fillId="0" borderId="12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te" xfId="65"/>
    <cellStyle name="Output" xfId="66"/>
    <cellStyle name="Percent" xfId="67"/>
    <cellStyle name="Percent [2]" xfId="68"/>
    <cellStyle name="Quantity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4"/>
  <sheetViews>
    <sheetView showGridLines="0" view="pageBreakPreview" zoomScaleNormal="115" zoomScaleSheetLayoutView="100" workbookViewId="0" topLeftCell="A1">
      <selection activeCell="A1" sqref="A1"/>
    </sheetView>
  </sheetViews>
  <sheetFormatPr defaultColWidth="9.7109375" defaultRowHeight="24" customHeight="1"/>
  <cols>
    <col min="1" max="1" width="5.57421875" style="17" customWidth="1"/>
    <col min="2" max="3" width="1.57421875" style="2" customWidth="1"/>
    <col min="4" max="4" width="10.7109375" style="2" customWidth="1"/>
    <col min="5" max="5" width="36.7109375" style="2" customWidth="1"/>
    <col min="6" max="6" width="2.57421875" style="3" customWidth="1"/>
    <col min="7" max="7" width="4.421875" style="7" customWidth="1"/>
    <col min="8" max="8" width="2.421875" style="3" customWidth="1"/>
    <col min="9" max="9" width="5.8515625" style="16" bestFit="1" customWidth="1"/>
    <col min="10" max="10" width="1.1484375" style="3" customWidth="1"/>
    <col min="11" max="11" width="17.28125" style="16" customWidth="1"/>
    <col min="12" max="12" width="1.28515625" style="3" customWidth="1"/>
    <col min="13" max="13" width="17.28125" style="16" customWidth="1"/>
    <col min="14" max="14" width="0.2890625" style="2" customWidth="1"/>
    <col min="15" max="35" width="9.7109375" style="2" customWidth="1"/>
    <col min="36" max="38" width="15.7109375" style="2" customWidth="1"/>
    <col min="39" max="56" width="9.7109375" style="2" customWidth="1"/>
    <col min="57" max="61" width="10.7109375" style="2" customWidth="1"/>
    <col min="62" max="70" width="9.7109375" style="2" customWidth="1"/>
    <col min="71" max="75" width="10.7109375" style="2" customWidth="1"/>
    <col min="76" max="16384" width="9.7109375" style="2" customWidth="1"/>
  </cols>
  <sheetData>
    <row r="1" spans="1:13" ht="24" customHeight="1">
      <c r="A1" s="1" t="s">
        <v>74</v>
      </c>
      <c r="B1" s="20"/>
      <c r="C1" s="20"/>
      <c r="D1" s="20"/>
      <c r="E1" s="20"/>
      <c r="F1" s="21"/>
      <c r="G1" s="22"/>
      <c r="H1" s="21"/>
      <c r="I1" s="27"/>
      <c r="J1" s="21"/>
      <c r="K1" s="27"/>
      <c r="L1" s="21"/>
      <c r="M1" s="27"/>
    </row>
    <row r="2" spans="1:13" ht="24" customHeight="1">
      <c r="A2" s="1" t="s">
        <v>101</v>
      </c>
      <c r="B2" s="23"/>
      <c r="C2" s="23"/>
      <c r="D2" s="23"/>
      <c r="E2" s="23"/>
      <c r="F2" s="23"/>
      <c r="G2" s="24"/>
      <c r="H2" s="23"/>
      <c r="I2" s="23"/>
      <c r="J2" s="23"/>
      <c r="K2" s="23"/>
      <c r="L2" s="23"/>
      <c r="M2" s="23"/>
    </row>
    <row r="3" spans="1:13" ht="24" customHeight="1">
      <c r="A3" s="1" t="s">
        <v>144</v>
      </c>
      <c r="B3" s="23"/>
      <c r="C3" s="23"/>
      <c r="D3" s="23"/>
      <c r="E3" s="23"/>
      <c r="F3" s="23"/>
      <c r="G3" s="24"/>
      <c r="H3" s="23"/>
      <c r="I3" s="23"/>
      <c r="J3" s="23"/>
      <c r="K3" s="23"/>
      <c r="L3" s="23"/>
      <c r="M3" s="23"/>
    </row>
    <row r="4" spans="1:13" ht="24" customHeight="1">
      <c r="A4" s="2"/>
      <c r="B4" s="34"/>
      <c r="C4" s="34"/>
      <c r="D4" s="34"/>
      <c r="E4" s="34"/>
      <c r="F4" s="34"/>
      <c r="I4" s="35"/>
      <c r="J4" s="34"/>
      <c r="K4" s="36"/>
      <c r="L4" s="37"/>
      <c r="M4" s="36" t="s">
        <v>64</v>
      </c>
    </row>
    <row r="5" spans="1:13" ht="24" customHeight="1">
      <c r="A5" s="2"/>
      <c r="I5" s="44" t="s">
        <v>9</v>
      </c>
      <c r="J5" s="38"/>
      <c r="K5" s="57" t="s">
        <v>145</v>
      </c>
      <c r="L5" s="42"/>
      <c r="M5" s="57" t="s">
        <v>132</v>
      </c>
    </row>
    <row r="6" spans="1:13" ht="24" customHeight="1">
      <c r="A6" s="2"/>
      <c r="I6" s="41"/>
      <c r="J6" s="38"/>
      <c r="K6" s="39" t="s">
        <v>61</v>
      </c>
      <c r="L6" s="40"/>
      <c r="M6" s="39" t="s">
        <v>62</v>
      </c>
    </row>
    <row r="7" spans="1:13" ht="24" customHeight="1">
      <c r="A7" s="2"/>
      <c r="I7" s="41"/>
      <c r="J7" s="38"/>
      <c r="K7" s="39" t="s">
        <v>63</v>
      </c>
      <c r="L7" s="40"/>
      <c r="M7" s="43"/>
    </row>
    <row r="8" spans="1:13" ht="24" customHeight="1">
      <c r="A8" s="1" t="s">
        <v>12</v>
      </c>
      <c r="F8" s="2"/>
      <c r="G8" s="2"/>
      <c r="I8" s="4"/>
      <c r="K8" s="5"/>
      <c r="M8" s="5"/>
    </row>
    <row r="9" spans="1:15" ht="24" customHeight="1">
      <c r="A9" s="1" t="s">
        <v>13</v>
      </c>
      <c r="E9" s="6"/>
      <c r="F9" s="6"/>
      <c r="G9" s="6"/>
      <c r="H9" s="6"/>
      <c r="I9" s="7"/>
      <c r="J9" s="6"/>
      <c r="K9" s="6"/>
      <c r="L9" s="6"/>
      <c r="M9" s="6"/>
      <c r="N9" s="6"/>
      <c r="O9" s="6"/>
    </row>
    <row r="10" spans="1:14" ht="24" customHeight="1">
      <c r="A10" s="2" t="s">
        <v>30</v>
      </c>
      <c r="E10" s="6"/>
      <c r="F10" s="6"/>
      <c r="G10" s="6"/>
      <c r="H10" s="6"/>
      <c r="I10" s="8"/>
      <c r="J10" s="9"/>
      <c r="K10" s="14">
        <v>72149</v>
      </c>
      <c r="L10" s="33"/>
      <c r="M10" s="14">
        <v>78721</v>
      </c>
      <c r="N10" s="10"/>
    </row>
    <row r="11" spans="1:14" ht="24" customHeight="1">
      <c r="A11" s="17" t="s">
        <v>154</v>
      </c>
      <c r="E11" s="6"/>
      <c r="F11" s="6"/>
      <c r="G11" s="6"/>
      <c r="H11" s="6"/>
      <c r="I11" s="8" t="s">
        <v>96</v>
      </c>
      <c r="J11" s="9"/>
      <c r="K11" s="14">
        <v>110324</v>
      </c>
      <c r="L11" s="33"/>
      <c r="M11" s="14">
        <v>0</v>
      </c>
      <c r="N11" s="10"/>
    </row>
    <row r="12" spans="1:13" s="11" customFormat="1" ht="24" customHeight="1">
      <c r="A12" s="2" t="s">
        <v>40</v>
      </c>
      <c r="E12" s="6"/>
      <c r="F12" s="6"/>
      <c r="G12" s="6"/>
      <c r="H12" s="6"/>
      <c r="I12" s="12">
        <v>4</v>
      </c>
      <c r="J12" s="13"/>
      <c r="K12" s="14">
        <v>24852</v>
      </c>
      <c r="L12" s="33"/>
      <c r="M12" s="14">
        <v>25564</v>
      </c>
    </row>
    <row r="13" spans="1:14" ht="24" customHeight="1">
      <c r="A13" s="11" t="s">
        <v>85</v>
      </c>
      <c r="E13" s="6"/>
      <c r="F13" s="6"/>
      <c r="G13" s="6"/>
      <c r="H13" s="6"/>
      <c r="I13" s="15">
        <v>5</v>
      </c>
      <c r="J13" s="9"/>
      <c r="K13" s="14">
        <v>849678</v>
      </c>
      <c r="L13" s="33"/>
      <c r="M13" s="14">
        <v>640762</v>
      </c>
      <c r="N13" s="10"/>
    </row>
    <row r="14" spans="1:14" ht="24" customHeight="1">
      <c r="A14" s="2" t="s">
        <v>46</v>
      </c>
      <c r="E14" s="6"/>
      <c r="F14" s="6"/>
      <c r="G14" s="6"/>
      <c r="H14" s="6"/>
      <c r="I14" s="15">
        <v>6</v>
      </c>
      <c r="J14" s="9"/>
      <c r="K14" s="14">
        <v>801161</v>
      </c>
      <c r="L14" s="33"/>
      <c r="M14" s="14">
        <v>846532</v>
      </c>
      <c r="N14" s="10"/>
    </row>
    <row r="15" spans="1:14" ht="24" customHeight="1">
      <c r="A15" s="2" t="s">
        <v>38</v>
      </c>
      <c r="E15" s="6"/>
      <c r="F15" s="6"/>
      <c r="G15" s="6"/>
      <c r="H15" s="6"/>
      <c r="I15" s="15">
        <v>7</v>
      </c>
      <c r="J15" s="9"/>
      <c r="K15" s="14">
        <v>109377</v>
      </c>
      <c r="L15" s="33"/>
      <c r="M15" s="14">
        <v>111189</v>
      </c>
      <c r="N15" s="10"/>
    </row>
    <row r="16" spans="1:14" ht="24" customHeight="1">
      <c r="A16" s="2" t="s">
        <v>83</v>
      </c>
      <c r="E16" s="6"/>
      <c r="F16" s="6"/>
      <c r="G16" s="6"/>
      <c r="H16" s="6"/>
      <c r="I16" s="15">
        <v>8</v>
      </c>
      <c r="J16" s="9"/>
      <c r="K16" s="14">
        <v>68030</v>
      </c>
      <c r="L16" s="33"/>
      <c r="M16" s="14">
        <v>80598</v>
      </c>
      <c r="N16" s="10"/>
    </row>
    <row r="17" spans="1:14" ht="24" customHeight="1">
      <c r="A17" s="2" t="s">
        <v>142</v>
      </c>
      <c r="E17" s="6"/>
      <c r="F17" s="6"/>
      <c r="G17" s="6"/>
      <c r="H17" s="6"/>
      <c r="I17" s="15"/>
      <c r="J17" s="9"/>
      <c r="K17" s="14">
        <v>2141</v>
      </c>
      <c r="L17" s="33"/>
      <c r="M17" s="14">
        <v>2141</v>
      </c>
      <c r="N17" s="16"/>
    </row>
    <row r="18" spans="1:14" ht="24" customHeight="1">
      <c r="A18" s="2" t="s">
        <v>10</v>
      </c>
      <c r="E18" s="6"/>
      <c r="F18" s="6"/>
      <c r="G18" s="6"/>
      <c r="H18" s="6"/>
      <c r="I18" s="8"/>
      <c r="J18" s="9"/>
      <c r="K18" s="101">
        <v>11733</v>
      </c>
      <c r="L18" s="33"/>
      <c r="M18" s="101">
        <v>10340</v>
      </c>
      <c r="N18" s="16"/>
    </row>
    <row r="19" spans="1:14" ht="24" customHeight="1">
      <c r="A19" s="1" t="s">
        <v>14</v>
      </c>
      <c r="E19" s="6"/>
      <c r="F19" s="6"/>
      <c r="G19" s="6"/>
      <c r="H19" s="6"/>
      <c r="I19" s="2"/>
      <c r="J19" s="2"/>
      <c r="K19" s="102">
        <f>SUM(K10:K18)</f>
        <v>2049445</v>
      </c>
      <c r="L19" s="33"/>
      <c r="M19" s="102">
        <f>SUM(M10:M18)</f>
        <v>1795847</v>
      </c>
      <c r="N19" s="16"/>
    </row>
    <row r="20" spans="1:14" ht="24" customHeight="1">
      <c r="A20" s="1" t="s">
        <v>15</v>
      </c>
      <c r="E20" s="6"/>
      <c r="F20" s="6"/>
      <c r="G20" s="6"/>
      <c r="H20" s="6"/>
      <c r="I20" s="2"/>
      <c r="J20" s="2"/>
      <c r="K20" s="103"/>
      <c r="L20" s="33"/>
      <c r="M20" s="103"/>
      <c r="N20" s="16"/>
    </row>
    <row r="21" spans="1:14" ht="24" customHeight="1">
      <c r="A21" s="2" t="s">
        <v>39</v>
      </c>
      <c r="E21" s="6"/>
      <c r="F21" s="6"/>
      <c r="G21" s="6"/>
      <c r="H21" s="6"/>
      <c r="I21" s="8" t="s">
        <v>155</v>
      </c>
      <c r="J21" s="9"/>
      <c r="K21" s="104">
        <v>67266</v>
      </c>
      <c r="L21" s="33"/>
      <c r="M21" s="104">
        <v>29940</v>
      </c>
      <c r="N21" s="16"/>
    </row>
    <row r="22" spans="1:14" ht="24" customHeight="1">
      <c r="A22" s="17" t="s">
        <v>151</v>
      </c>
      <c r="B22" s="17"/>
      <c r="E22" s="6"/>
      <c r="F22" s="6"/>
      <c r="G22" s="6"/>
      <c r="H22" s="6"/>
      <c r="I22" s="15">
        <v>5</v>
      </c>
      <c r="J22" s="9"/>
      <c r="K22" s="104">
        <v>23662</v>
      </c>
      <c r="L22" s="33"/>
      <c r="M22" s="104">
        <v>0</v>
      </c>
      <c r="N22" s="16"/>
    </row>
    <row r="23" spans="1:14" ht="24" customHeight="1">
      <c r="A23" s="2" t="s">
        <v>44</v>
      </c>
      <c r="E23" s="6"/>
      <c r="F23" s="6"/>
      <c r="G23" s="6"/>
      <c r="H23" s="6"/>
      <c r="I23" s="15">
        <v>6</v>
      </c>
      <c r="J23" s="9"/>
      <c r="K23" s="104">
        <v>0</v>
      </c>
      <c r="L23" s="33"/>
      <c r="M23" s="104">
        <v>909</v>
      </c>
      <c r="N23" s="16"/>
    </row>
    <row r="24" spans="1:14" ht="24" customHeight="1">
      <c r="A24" s="2" t="s">
        <v>164</v>
      </c>
      <c r="E24" s="6"/>
      <c r="F24" s="6"/>
      <c r="G24" s="6"/>
      <c r="H24" s="6"/>
      <c r="I24" s="15">
        <v>7</v>
      </c>
      <c r="J24" s="9"/>
      <c r="K24" s="104">
        <v>113370</v>
      </c>
      <c r="L24" s="33"/>
      <c r="M24" s="104">
        <v>111734</v>
      </c>
      <c r="N24" s="16"/>
    </row>
    <row r="25" spans="1:14" ht="24" customHeight="1">
      <c r="A25" s="2" t="s">
        <v>163</v>
      </c>
      <c r="B25" s="17"/>
      <c r="E25" s="6"/>
      <c r="F25" s="6"/>
      <c r="G25" s="6"/>
      <c r="H25" s="6"/>
      <c r="I25" s="15">
        <v>8</v>
      </c>
      <c r="J25" s="9"/>
      <c r="K25" s="104">
        <v>47248</v>
      </c>
      <c r="L25" s="33"/>
      <c r="M25" s="104">
        <v>28661</v>
      </c>
      <c r="N25" s="16"/>
    </row>
    <row r="26" spans="1:14" ht="24" customHeight="1">
      <c r="A26" s="2" t="s">
        <v>42</v>
      </c>
      <c r="E26" s="6"/>
      <c r="F26" s="6"/>
      <c r="G26" s="6"/>
      <c r="H26" s="6"/>
      <c r="I26" s="15">
        <v>11</v>
      </c>
      <c r="J26" s="9"/>
      <c r="K26" s="104">
        <v>10234</v>
      </c>
      <c r="L26" s="33"/>
      <c r="M26" s="104">
        <v>10165</v>
      </c>
      <c r="N26" s="16"/>
    </row>
    <row r="27" spans="1:14" ht="24" customHeight="1">
      <c r="A27" s="2" t="s">
        <v>43</v>
      </c>
      <c r="E27" s="6"/>
      <c r="F27" s="6"/>
      <c r="G27" s="6"/>
      <c r="H27" s="6"/>
      <c r="I27" s="8"/>
      <c r="J27" s="9"/>
      <c r="K27" s="104">
        <v>3697</v>
      </c>
      <c r="L27" s="33"/>
      <c r="M27" s="104">
        <v>3634</v>
      </c>
      <c r="N27" s="16"/>
    </row>
    <row r="28" spans="1:14" ht="24" customHeight="1">
      <c r="A28" s="2" t="s">
        <v>70</v>
      </c>
      <c r="E28" s="6"/>
      <c r="F28" s="6"/>
      <c r="G28" s="6"/>
      <c r="H28" s="6"/>
      <c r="I28" s="8" t="s">
        <v>98</v>
      </c>
      <c r="J28" s="9"/>
      <c r="K28" s="104">
        <v>12655</v>
      </c>
      <c r="L28" s="33"/>
      <c r="M28" s="104">
        <v>10669</v>
      </c>
      <c r="N28" s="16"/>
    </row>
    <row r="29" spans="1:14" ht="24" customHeight="1">
      <c r="A29" s="1" t="s">
        <v>16</v>
      </c>
      <c r="E29" s="6"/>
      <c r="F29" s="6"/>
      <c r="G29" s="6"/>
      <c r="H29" s="6"/>
      <c r="I29" s="2"/>
      <c r="J29" s="2"/>
      <c r="K29" s="102">
        <f>SUM(K21:K28)</f>
        <v>278132</v>
      </c>
      <c r="L29" s="33"/>
      <c r="M29" s="102">
        <f>SUM(M21:M28)</f>
        <v>195712</v>
      </c>
      <c r="N29" s="18"/>
    </row>
    <row r="30" spans="1:13" ht="24" customHeight="1" thickBot="1">
      <c r="A30" s="1" t="s">
        <v>17</v>
      </c>
      <c r="F30" s="2"/>
      <c r="G30" s="2"/>
      <c r="I30" s="2"/>
      <c r="J30" s="2"/>
      <c r="K30" s="105">
        <f>K19+K29</f>
        <v>2327577</v>
      </c>
      <c r="L30" s="33"/>
      <c r="M30" s="105">
        <f>M19+M29</f>
        <v>1991559</v>
      </c>
    </row>
    <row r="31" spans="1:13" ht="24" customHeight="1" thickTop="1">
      <c r="A31" s="1"/>
      <c r="F31" s="2"/>
      <c r="G31" s="2"/>
      <c r="I31" s="2"/>
      <c r="J31" s="2"/>
      <c r="K31" s="103"/>
      <c r="L31" s="33"/>
      <c r="M31" s="103"/>
    </row>
    <row r="32" spans="1:13" ht="24" customHeight="1">
      <c r="A32" s="2" t="s">
        <v>8</v>
      </c>
      <c r="F32" s="2"/>
      <c r="G32" s="2"/>
      <c r="H32" s="2"/>
      <c r="I32" s="19"/>
      <c r="J32" s="2"/>
      <c r="K32" s="2"/>
      <c r="L32" s="2"/>
      <c r="M32" s="2"/>
    </row>
    <row r="33" spans="1:12" ht="24" customHeight="1" thickTop="1">
      <c r="A33" s="1" t="s">
        <v>74</v>
      </c>
      <c r="B33" s="20"/>
      <c r="C33" s="20"/>
      <c r="D33" s="20"/>
      <c r="E33" s="20"/>
      <c r="F33" s="20"/>
      <c r="G33" s="20"/>
      <c r="H33" s="21"/>
      <c r="I33" s="22"/>
      <c r="J33" s="21"/>
      <c r="L33" s="21"/>
    </row>
    <row r="34" spans="1:12" ht="24" customHeight="1">
      <c r="A34" s="1" t="s">
        <v>91</v>
      </c>
      <c r="B34" s="23"/>
      <c r="C34" s="23"/>
      <c r="D34" s="23"/>
      <c r="E34" s="23"/>
      <c r="F34" s="23"/>
      <c r="G34" s="23"/>
      <c r="H34" s="23"/>
      <c r="I34" s="24"/>
      <c r="J34" s="23"/>
      <c r="L34" s="23"/>
    </row>
    <row r="35" spans="1:13" ht="24" customHeight="1">
      <c r="A35" s="1" t="s">
        <v>144</v>
      </c>
      <c r="B35" s="23"/>
      <c r="C35" s="23"/>
      <c r="D35" s="23"/>
      <c r="E35" s="23"/>
      <c r="F35" s="23"/>
      <c r="G35" s="24"/>
      <c r="H35" s="23"/>
      <c r="I35" s="23"/>
      <c r="J35" s="23"/>
      <c r="K35" s="23"/>
      <c r="L35" s="23"/>
      <c r="M35" s="23"/>
    </row>
    <row r="36" spans="1:13" ht="24" customHeight="1">
      <c r="A36" s="2"/>
      <c r="B36" s="34"/>
      <c r="C36" s="34"/>
      <c r="D36" s="34"/>
      <c r="E36" s="34"/>
      <c r="F36" s="34"/>
      <c r="I36" s="35"/>
      <c r="J36" s="34"/>
      <c r="K36" s="36"/>
      <c r="L36" s="37"/>
      <c r="M36" s="36" t="s">
        <v>64</v>
      </c>
    </row>
    <row r="37" spans="1:13" ht="24" customHeight="1">
      <c r="A37" s="2"/>
      <c r="I37" s="44" t="s">
        <v>9</v>
      </c>
      <c r="J37" s="38"/>
      <c r="K37" s="57" t="s">
        <v>145</v>
      </c>
      <c r="L37" s="42"/>
      <c r="M37" s="57" t="s">
        <v>132</v>
      </c>
    </row>
    <row r="38" spans="1:13" ht="24" customHeight="1">
      <c r="A38" s="2"/>
      <c r="I38" s="41"/>
      <c r="J38" s="38"/>
      <c r="K38" s="39" t="s">
        <v>61</v>
      </c>
      <c r="L38" s="40"/>
      <c r="M38" s="39" t="s">
        <v>62</v>
      </c>
    </row>
    <row r="39" spans="1:13" ht="24" customHeight="1">
      <c r="A39" s="2"/>
      <c r="I39" s="41"/>
      <c r="J39" s="38"/>
      <c r="K39" s="39" t="s">
        <v>63</v>
      </c>
      <c r="L39" s="40"/>
      <c r="M39" s="43"/>
    </row>
    <row r="40" spans="1:13" ht="24" customHeight="1">
      <c r="A40" s="1" t="s">
        <v>18</v>
      </c>
      <c r="D40" s="25"/>
      <c r="E40" s="25"/>
      <c r="F40" s="25"/>
      <c r="G40" s="25"/>
      <c r="H40" s="25"/>
      <c r="I40" s="7"/>
      <c r="J40" s="25"/>
      <c r="K40" s="25"/>
      <c r="L40" s="25"/>
      <c r="M40" s="25"/>
    </row>
    <row r="41" spans="1:9" ht="24" customHeight="1">
      <c r="A41" s="1" t="s">
        <v>19</v>
      </c>
      <c r="C41" s="1"/>
      <c r="F41" s="2"/>
      <c r="G41" s="2"/>
      <c r="I41" s="7"/>
    </row>
    <row r="42" spans="1:13" ht="24" customHeight="1">
      <c r="A42" s="2" t="s">
        <v>32</v>
      </c>
      <c r="F42" s="2"/>
      <c r="G42" s="2"/>
      <c r="I42" s="7" t="s">
        <v>82</v>
      </c>
      <c r="J42" s="13"/>
      <c r="K42" s="78">
        <v>517676</v>
      </c>
      <c r="L42" s="13"/>
      <c r="M42" s="78">
        <v>843838</v>
      </c>
    </row>
    <row r="43" spans="1:13" ht="24" customHeight="1">
      <c r="A43" s="2" t="s">
        <v>41</v>
      </c>
      <c r="F43" s="2"/>
      <c r="G43" s="2"/>
      <c r="I43" s="7"/>
      <c r="J43" s="13"/>
      <c r="K43" s="78">
        <v>6505</v>
      </c>
      <c r="L43" s="13"/>
      <c r="M43" s="78">
        <v>2402</v>
      </c>
    </row>
    <row r="44" spans="1:14" ht="24" customHeight="1">
      <c r="A44" s="2" t="s">
        <v>86</v>
      </c>
      <c r="F44" s="2"/>
      <c r="G44" s="2"/>
      <c r="I44" s="7" t="s">
        <v>92</v>
      </c>
      <c r="J44" s="13"/>
      <c r="K44" s="78">
        <v>22629</v>
      </c>
      <c r="L44" s="13"/>
      <c r="M44" s="78">
        <v>20259</v>
      </c>
      <c r="N44" s="80"/>
    </row>
    <row r="45" spans="1:13" ht="24" customHeight="1">
      <c r="A45" s="2" t="s">
        <v>127</v>
      </c>
      <c r="F45" s="2"/>
      <c r="G45" s="2"/>
      <c r="I45" s="7" t="s">
        <v>75</v>
      </c>
      <c r="J45" s="13"/>
      <c r="K45" s="78">
        <v>349871</v>
      </c>
      <c r="L45" s="13"/>
      <c r="M45" s="78">
        <v>199784</v>
      </c>
    </row>
    <row r="46" spans="1:13" ht="24" customHeight="1">
      <c r="A46" s="2" t="s">
        <v>168</v>
      </c>
      <c r="F46" s="2"/>
      <c r="G46" s="2"/>
      <c r="I46" s="7" t="s">
        <v>88</v>
      </c>
      <c r="J46" s="13"/>
      <c r="K46" s="78">
        <v>22571</v>
      </c>
      <c r="L46" s="13"/>
      <c r="M46" s="78">
        <v>0</v>
      </c>
    </row>
    <row r="47" spans="1:13" ht="24" customHeight="1">
      <c r="A47" s="2" t="s">
        <v>167</v>
      </c>
      <c r="F47" s="2"/>
      <c r="G47" s="2"/>
      <c r="I47" s="7"/>
      <c r="J47" s="13"/>
      <c r="K47" s="79">
        <v>521</v>
      </c>
      <c r="L47" s="13"/>
      <c r="M47" s="79">
        <v>488</v>
      </c>
    </row>
    <row r="48" spans="1:13" ht="24" customHeight="1">
      <c r="A48" s="2" t="s">
        <v>71</v>
      </c>
      <c r="F48" s="2"/>
      <c r="G48" s="2"/>
      <c r="I48" s="7"/>
      <c r="J48" s="13"/>
      <c r="K48" s="79">
        <v>16151</v>
      </c>
      <c r="L48" s="13"/>
      <c r="M48" s="79">
        <v>13837</v>
      </c>
    </row>
    <row r="49" spans="1:14" ht="24" customHeight="1">
      <c r="A49" s="2" t="s">
        <v>120</v>
      </c>
      <c r="D49" s="6"/>
      <c r="F49" s="2"/>
      <c r="G49" s="2"/>
      <c r="H49" s="6"/>
      <c r="I49" s="7"/>
      <c r="J49" s="13"/>
      <c r="K49" s="96">
        <v>124430</v>
      </c>
      <c r="L49" s="13"/>
      <c r="M49" s="96">
        <v>58895</v>
      </c>
      <c r="N49" s="10"/>
    </row>
    <row r="50" spans="1:14" ht="24" customHeight="1">
      <c r="A50" s="2" t="s">
        <v>0</v>
      </c>
      <c r="D50" s="6"/>
      <c r="F50" s="2"/>
      <c r="G50" s="2"/>
      <c r="H50" s="6"/>
      <c r="I50" s="12"/>
      <c r="J50" s="13"/>
      <c r="K50" s="95">
        <v>49124</v>
      </c>
      <c r="L50" s="13"/>
      <c r="M50" s="95">
        <v>39902</v>
      </c>
      <c r="N50" s="26"/>
    </row>
    <row r="51" spans="1:14" ht="24" customHeight="1">
      <c r="A51" s="1" t="s">
        <v>20</v>
      </c>
      <c r="E51" s="6"/>
      <c r="F51" s="6"/>
      <c r="G51" s="6"/>
      <c r="H51" s="6"/>
      <c r="I51" s="7"/>
      <c r="J51" s="13"/>
      <c r="K51" s="99">
        <f>SUM(K42:K50)</f>
        <v>1109478</v>
      </c>
      <c r="L51" s="13"/>
      <c r="M51" s="99">
        <f>SUM(M42:M50)</f>
        <v>1179405</v>
      </c>
      <c r="N51" s="10"/>
    </row>
    <row r="52" spans="1:14" ht="24" customHeight="1">
      <c r="A52" s="1" t="s">
        <v>73</v>
      </c>
      <c r="E52" s="6"/>
      <c r="F52" s="6"/>
      <c r="G52" s="6"/>
      <c r="H52" s="6"/>
      <c r="I52" s="7"/>
      <c r="J52" s="13"/>
      <c r="K52" s="106"/>
      <c r="L52" s="13"/>
      <c r="M52" s="106"/>
      <c r="N52" s="10"/>
    </row>
    <row r="53" spans="1:14" ht="24" customHeight="1">
      <c r="A53" s="2" t="s">
        <v>87</v>
      </c>
      <c r="E53" s="6"/>
      <c r="F53" s="6"/>
      <c r="G53" s="6"/>
      <c r="H53" s="6"/>
      <c r="I53" s="7" t="s">
        <v>92</v>
      </c>
      <c r="J53" s="13"/>
      <c r="K53" s="96">
        <v>24293</v>
      </c>
      <c r="L53" s="13"/>
      <c r="M53" s="96">
        <v>31902</v>
      </c>
      <c r="N53" s="10"/>
    </row>
    <row r="54" spans="1:14" ht="24" customHeight="1">
      <c r="A54" s="2" t="s">
        <v>126</v>
      </c>
      <c r="E54" s="6"/>
      <c r="F54" s="6"/>
      <c r="G54" s="6"/>
      <c r="H54" s="6"/>
      <c r="I54" s="7" t="s">
        <v>75</v>
      </c>
      <c r="J54" s="13"/>
      <c r="K54" s="96">
        <v>234533</v>
      </c>
      <c r="L54" s="13"/>
      <c r="M54" s="96">
        <v>299467</v>
      </c>
      <c r="N54" s="10"/>
    </row>
    <row r="55" spans="1:14" ht="24" customHeight="1">
      <c r="A55" s="2" t="s">
        <v>171</v>
      </c>
      <c r="E55" s="6"/>
      <c r="F55" s="6"/>
      <c r="G55" s="6"/>
      <c r="H55" s="6"/>
      <c r="I55" s="7"/>
      <c r="J55" s="13"/>
      <c r="K55" s="96"/>
      <c r="L55" s="13"/>
      <c r="M55" s="96"/>
      <c r="N55" s="10"/>
    </row>
    <row r="56" spans="1:14" ht="24" customHeight="1">
      <c r="A56" s="2" t="s">
        <v>111</v>
      </c>
      <c r="E56" s="6"/>
      <c r="F56" s="6"/>
      <c r="G56" s="6"/>
      <c r="H56" s="6"/>
      <c r="I56" s="7" t="s">
        <v>88</v>
      </c>
      <c r="J56" s="13"/>
      <c r="K56" s="96">
        <v>9706</v>
      </c>
      <c r="L56" s="13"/>
      <c r="M56" s="96">
        <v>0</v>
      </c>
      <c r="N56" s="10"/>
    </row>
    <row r="57" spans="1:14" ht="24" customHeight="1">
      <c r="A57" s="2" t="s">
        <v>172</v>
      </c>
      <c r="E57" s="6"/>
      <c r="F57" s="6"/>
      <c r="G57" s="6"/>
      <c r="H57" s="6"/>
      <c r="I57" s="7"/>
      <c r="J57" s="13"/>
      <c r="K57" s="96"/>
      <c r="L57" s="13"/>
      <c r="M57" s="96"/>
      <c r="N57" s="10"/>
    </row>
    <row r="58" spans="1:14" ht="24" customHeight="1">
      <c r="A58" s="2" t="s">
        <v>111</v>
      </c>
      <c r="E58" s="6"/>
      <c r="F58" s="6"/>
      <c r="G58" s="6"/>
      <c r="H58" s="6"/>
      <c r="I58" s="7"/>
      <c r="J58" s="13"/>
      <c r="K58" s="96">
        <v>381</v>
      </c>
      <c r="L58" s="13"/>
      <c r="M58" s="96">
        <v>649</v>
      </c>
      <c r="N58" s="10"/>
    </row>
    <row r="59" spans="1:14" ht="24" customHeight="1">
      <c r="A59" s="2" t="s">
        <v>81</v>
      </c>
      <c r="E59" s="6"/>
      <c r="F59" s="6"/>
      <c r="G59" s="6"/>
      <c r="H59" s="6"/>
      <c r="I59" s="7"/>
      <c r="J59" s="13"/>
      <c r="K59" s="96">
        <v>4620</v>
      </c>
      <c r="L59" s="13"/>
      <c r="M59" s="96">
        <v>4360</v>
      </c>
      <c r="N59" s="10"/>
    </row>
    <row r="60" spans="1:14" ht="24" customHeight="1">
      <c r="A60" s="1" t="s">
        <v>33</v>
      </c>
      <c r="E60" s="6"/>
      <c r="F60" s="6"/>
      <c r="G60" s="6"/>
      <c r="H60" s="6"/>
      <c r="I60" s="7"/>
      <c r="J60" s="13"/>
      <c r="K60" s="99">
        <f>SUM(K53:K59)</f>
        <v>273533</v>
      </c>
      <c r="L60" s="13"/>
      <c r="M60" s="99">
        <f>SUM(M53:M59)</f>
        <v>336378</v>
      </c>
      <c r="N60" s="10"/>
    </row>
    <row r="61" spans="1:14" ht="24" customHeight="1">
      <c r="A61" s="1" t="s">
        <v>21</v>
      </c>
      <c r="E61" s="6"/>
      <c r="F61" s="6"/>
      <c r="G61" s="6"/>
      <c r="H61" s="6"/>
      <c r="I61" s="7"/>
      <c r="J61" s="13"/>
      <c r="K61" s="99">
        <f>K51+K60</f>
        <v>1383011</v>
      </c>
      <c r="L61" s="13"/>
      <c r="M61" s="99">
        <f>M51+M60</f>
        <v>1515783</v>
      </c>
      <c r="N61" s="10"/>
    </row>
    <row r="62" spans="1:13" ht="24" customHeight="1">
      <c r="A62" s="2"/>
      <c r="F62" s="2"/>
      <c r="G62" s="2"/>
      <c r="I62" s="2"/>
      <c r="J62" s="2"/>
      <c r="K62" s="2"/>
      <c r="L62" s="2"/>
      <c r="M62" s="2"/>
    </row>
    <row r="63" spans="1:12" ht="24" customHeight="1">
      <c r="A63" s="2" t="s">
        <v>8</v>
      </c>
      <c r="F63" s="2"/>
      <c r="G63" s="2"/>
      <c r="H63" s="2"/>
      <c r="I63" s="19"/>
      <c r="J63" s="2"/>
      <c r="L63" s="2"/>
    </row>
    <row r="64" spans="1:13" ht="24" customHeight="1">
      <c r="A64" s="1" t="s">
        <v>74</v>
      </c>
      <c r="B64" s="20"/>
      <c r="C64" s="20"/>
      <c r="D64" s="20"/>
      <c r="E64" s="20"/>
      <c r="F64" s="20"/>
      <c r="G64" s="20"/>
      <c r="H64" s="21"/>
      <c r="I64" s="22"/>
      <c r="J64" s="21"/>
      <c r="K64" s="27"/>
      <c r="L64" s="21"/>
      <c r="M64" s="27"/>
    </row>
    <row r="65" spans="1:13" ht="24" customHeight="1">
      <c r="A65" s="1" t="s">
        <v>91</v>
      </c>
      <c r="B65" s="23"/>
      <c r="C65" s="23"/>
      <c r="D65" s="23"/>
      <c r="E65" s="23"/>
      <c r="F65" s="23"/>
      <c r="G65" s="23"/>
      <c r="H65" s="23"/>
      <c r="I65" s="24"/>
      <c r="J65" s="23"/>
      <c r="K65" s="23"/>
      <c r="L65" s="23"/>
      <c r="M65" s="23"/>
    </row>
    <row r="66" spans="1:13" ht="24" customHeight="1">
      <c r="A66" s="1" t="s">
        <v>144</v>
      </c>
      <c r="B66" s="23"/>
      <c r="C66" s="23"/>
      <c r="D66" s="23"/>
      <c r="E66" s="23"/>
      <c r="F66" s="23"/>
      <c r="G66" s="24"/>
      <c r="H66" s="23"/>
      <c r="I66" s="23"/>
      <c r="J66" s="23"/>
      <c r="K66" s="23"/>
      <c r="L66" s="23"/>
      <c r="M66" s="23"/>
    </row>
    <row r="67" spans="1:13" ht="24" customHeight="1">
      <c r="A67" s="2"/>
      <c r="B67" s="34"/>
      <c r="C67" s="34"/>
      <c r="D67" s="34"/>
      <c r="E67" s="34"/>
      <c r="F67" s="34"/>
      <c r="I67" s="35"/>
      <c r="J67" s="34"/>
      <c r="K67" s="36"/>
      <c r="L67" s="37"/>
      <c r="M67" s="36" t="s">
        <v>64</v>
      </c>
    </row>
    <row r="68" spans="1:13" ht="24" customHeight="1">
      <c r="A68" s="2"/>
      <c r="I68" s="44" t="s">
        <v>9</v>
      </c>
      <c r="J68" s="38"/>
      <c r="K68" s="57" t="s">
        <v>145</v>
      </c>
      <c r="L68" s="42"/>
      <c r="M68" s="57" t="s">
        <v>132</v>
      </c>
    </row>
    <row r="69" spans="1:13" ht="24" customHeight="1">
      <c r="A69" s="2"/>
      <c r="I69" s="41"/>
      <c r="J69" s="38"/>
      <c r="K69" s="39" t="s">
        <v>61</v>
      </c>
      <c r="L69" s="40"/>
      <c r="M69" s="39" t="s">
        <v>62</v>
      </c>
    </row>
    <row r="70" spans="1:13" ht="24" customHeight="1">
      <c r="A70" s="2"/>
      <c r="I70" s="41"/>
      <c r="J70" s="38"/>
      <c r="K70" s="39" t="s">
        <v>63</v>
      </c>
      <c r="L70" s="40"/>
      <c r="M70" s="43"/>
    </row>
    <row r="71" spans="1:13" ht="24" customHeight="1">
      <c r="A71" s="1" t="s">
        <v>22</v>
      </c>
      <c r="D71" s="25"/>
      <c r="E71" s="25"/>
      <c r="F71" s="25"/>
      <c r="G71" s="25"/>
      <c r="H71" s="25"/>
      <c r="I71" s="7"/>
      <c r="J71" s="25"/>
      <c r="K71" s="25"/>
      <c r="L71" s="25"/>
      <c r="M71" s="25"/>
    </row>
    <row r="72" spans="1:14" ht="24" customHeight="1">
      <c r="A72" s="1" t="s">
        <v>23</v>
      </c>
      <c r="E72" s="6"/>
      <c r="F72" s="6"/>
      <c r="G72" s="6"/>
      <c r="H72" s="6"/>
      <c r="I72" s="7"/>
      <c r="J72" s="13"/>
      <c r="K72" s="28"/>
      <c r="L72" s="13"/>
      <c r="M72" s="28"/>
      <c r="N72" s="10"/>
    </row>
    <row r="73" spans="1:14" ht="24" customHeight="1">
      <c r="A73" s="2" t="s">
        <v>3</v>
      </c>
      <c r="E73" s="6"/>
      <c r="F73" s="6"/>
      <c r="G73" s="6"/>
      <c r="H73" s="6"/>
      <c r="I73" s="8"/>
      <c r="J73" s="9"/>
      <c r="K73" s="29"/>
      <c r="L73" s="9"/>
      <c r="M73" s="29"/>
      <c r="N73" s="10"/>
    </row>
    <row r="74" spans="1:14" ht="24" customHeight="1">
      <c r="A74" s="2" t="s">
        <v>134</v>
      </c>
      <c r="E74" s="6"/>
      <c r="F74" s="6"/>
      <c r="G74" s="6"/>
      <c r="H74" s="6"/>
      <c r="I74" s="2"/>
      <c r="J74" s="2"/>
      <c r="K74" s="2"/>
      <c r="L74" s="2"/>
      <c r="M74" s="2"/>
      <c r="N74" s="10"/>
    </row>
    <row r="75" spans="1:14" ht="24" customHeight="1">
      <c r="A75" s="30" t="s">
        <v>152</v>
      </c>
      <c r="C75" s="30"/>
      <c r="E75" s="6"/>
      <c r="F75" s="6"/>
      <c r="G75" s="6"/>
      <c r="H75" s="6"/>
      <c r="I75" s="8"/>
      <c r="J75" s="9"/>
      <c r="K75" s="31"/>
      <c r="L75" s="9"/>
      <c r="M75" s="31"/>
      <c r="N75" s="10"/>
    </row>
    <row r="76" spans="1:14" ht="24" customHeight="1" thickBot="1">
      <c r="A76" s="30" t="s">
        <v>161</v>
      </c>
      <c r="C76" s="30"/>
      <c r="E76" s="6"/>
      <c r="F76" s="6"/>
      <c r="G76" s="6"/>
      <c r="H76" s="6"/>
      <c r="I76" s="7" t="s">
        <v>108</v>
      </c>
      <c r="J76" s="13"/>
      <c r="K76" s="97">
        <v>300000</v>
      </c>
      <c r="L76" s="13"/>
      <c r="M76" s="97">
        <v>200000</v>
      </c>
      <c r="N76" s="10"/>
    </row>
    <row r="77" spans="1:14" ht="24" customHeight="1" thickTop="1">
      <c r="A77" s="30" t="s">
        <v>135</v>
      </c>
      <c r="C77" s="30"/>
      <c r="E77" s="6"/>
      <c r="F77" s="6"/>
      <c r="G77" s="6"/>
      <c r="H77" s="6"/>
      <c r="I77" s="7"/>
      <c r="J77" s="13"/>
      <c r="K77" s="94"/>
      <c r="L77" s="13"/>
      <c r="M77" s="94"/>
      <c r="N77" s="10"/>
    </row>
    <row r="78" spans="1:14" ht="24" customHeight="1">
      <c r="A78" s="30" t="s">
        <v>153</v>
      </c>
      <c r="C78" s="30"/>
      <c r="E78" s="6"/>
      <c r="F78" s="6"/>
      <c r="G78" s="6"/>
      <c r="H78" s="6"/>
      <c r="I78" s="7"/>
      <c r="J78" s="13"/>
      <c r="K78" s="103"/>
      <c r="L78" s="13"/>
      <c r="M78" s="103"/>
      <c r="N78" s="10"/>
    </row>
    <row r="79" spans="1:14" ht="24" customHeight="1">
      <c r="A79" s="30" t="s">
        <v>161</v>
      </c>
      <c r="C79" s="30"/>
      <c r="E79" s="6"/>
      <c r="F79" s="6"/>
      <c r="G79" s="6"/>
      <c r="H79" s="6"/>
      <c r="I79" s="7" t="s">
        <v>108</v>
      </c>
      <c r="J79" s="13"/>
      <c r="K79" s="104">
        <v>220000</v>
      </c>
      <c r="L79" s="13"/>
      <c r="M79" s="104">
        <v>200000</v>
      </c>
      <c r="N79" s="10"/>
    </row>
    <row r="80" spans="1:14" ht="24" customHeight="1">
      <c r="A80" s="2" t="s">
        <v>76</v>
      </c>
      <c r="C80" s="30"/>
      <c r="D80" s="30"/>
      <c r="E80" s="6"/>
      <c r="F80" s="6"/>
      <c r="G80" s="6"/>
      <c r="H80" s="6"/>
      <c r="I80" s="7"/>
      <c r="J80" s="13"/>
      <c r="K80" s="104">
        <v>70718</v>
      </c>
      <c r="L80" s="13"/>
      <c r="M80" s="104">
        <v>70718</v>
      </c>
      <c r="N80" s="10"/>
    </row>
    <row r="81" spans="1:14" ht="24" customHeight="1">
      <c r="A81" s="2" t="s">
        <v>170</v>
      </c>
      <c r="C81" s="30"/>
      <c r="D81" s="30"/>
      <c r="E81" s="6"/>
      <c r="F81" s="6"/>
      <c r="G81" s="6"/>
      <c r="H81" s="6"/>
      <c r="I81" s="7" t="s">
        <v>129</v>
      </c>
      <c r="J81" s="13"/>
      <c r="K81" s="104">
        <v>400000</v>
      </c>
      <c r="L81" s="13"/>
      <c r="M81" s="104">
        <v>0</v>
      </c>
      <c r="N81" s="10"/>
    </row>
    <row r="82" spans="1:14" ht="24" customHeight="1">
      <c r="A82" s="2" t="s">
        <v>4</v>
      </c>
      <c r="E82" s="6"/>
      <c r="F82" s="6"/>
      <c r="G82" s="6"/>
      <c r="H82" s="6"/>
      <c r="I82" s="2"/>
      <c r="J82" s="2"/>
      <c r="K82" s="2"/>
      <c r="L82" s="2"/>
      <c r="M82" s="2"/>
      <c r="N82" s="10"/>
    </row>
    <row r="83" spans="1:14" ht="24" customHeight="1">
      <c r="A83" s="2" t="s">
        <v>112</v>
      </c>
      <c r="E83" s="6"/>
      <c r="F83" s="6"/>
      <c r="G83" s="6"/>
      <c r="H83" s="6"/>
      <c r="I83" s="7"/>
      <c r="J83" s="13"/>
      <c r="K83" s="104">
        <v>16846</v>
      </c>
      <c r="L83" s="13"/>
      <c r="M83" s="104">
        <v>16846</v>
      </c>
      <c r="N83" s="10"/>
    </row>
    <row r="84" spans="1:14" ht="24" customHeight="1">
      <c r="A84" s="2" t="s">
        <v>113</v>
      </c>
      <c r="E84" s="6"/>
      <c r="F84" s="6"/>
      <c r="G84" s="6"/>
      <c r="H84" s="6"/>
      <c r="I84" s="7"/>
      <c r="J84" s="13"/>
      <c r="K84" s="98">
        <v>237002</v>
      </c>
      <c r="L84" s="13"/>
      <c r="M84" s="98">
        <v>188212</v>
      </c>
      <c r="N84" s="10"/>
    </row>
    <row r="85" spans="1:14" ht="24" customHeight="1">
      <c r="A85" s="1" t="s">
        <v>24</v>
      </c>
      <c r="E85" s="6"/>
      <c r="F85" s="6"/>
      <c r="G85" s="6"/>
      <c r="H85" s="6"/>
      <c r="I85" s="7"/>
      <c r="J85" s="13"/>
      <c r="K85" s="102">
        <f>SUM(K79:K84)</f>
        <v>944566</v>
      </c>
      <c r="L85" s="13"/>
      <c r="M85" s="102">
        <f>SUM(M79:M84)</f>
        <v>475776</v>
      </c>
      <c r="N85" s="10"/>
    </row>
    <row r="86" spans="1:14" ht="24" customHeight="1" thickBot="1">
      <c r="A86" s="1" t="s">
        <v>25</v>
      </c>
      <c r="E86" s="6"/>
      <c r="F86" s="6"/>
      <c r="G86" s="6"/>
      <c r="H86" s="6"/>
      <c r="I86" s="7"/>
      <c r="J86" s="13"/>
      <c r="K86" s="105">
        <f>SUM(K61,K85)</f>
        <v>2327577</v>
      </c>
      <c r="L86" s="13"/>
      <c r="M86" s="105">
        <f>SUM(M61,M85)</f>
        <v>1991559</v>
      </c>
      <c r="N86" s="10"/>
    </row>
    <row r="87" spans="1:17" ht="24" customHeight="1" thickTop="1">
      <c r="A87" s="1"/>
      <c r="E87" s="6"/>
      <c r="F87" s="6"/>
      <c r="G87" s="6"/>
      <c r="H87" s="6"/>
      <c r="I87" s="7"/>
      <c r="J87" s="13"/>
      <c r="K87" s="14">
        <f>SUM(K86-K30)</f>
        <v>0</v>
      </c>
      <c r="L87" s="13"/>
      <c r="M87" s="14">
        <f>SUM(M86-M30)</f>
        <v>0</v>
      </c>
      <c r="N87" s="10"/>
      <c r="O87" s="14"/>
      <c r="P87" s="33"/>
      <c r="Q87" s="14"/>
    </row>
    <row r="88" spans="1:14" ht="24" customHeight="1">
      <c r="A88" s="2" t="s">
        <v>8</v>
      </c>
      <c r="E88" s="6"/>
      <c r="F88" s="6"/>
      <c r="H88" s="13"/>
      <c r="I88" s="45"/>
      <c r="J88" s="33"/>
      <c r="K88" s="2"/>
      <c r="L88" s="2"/>
      <c r="M88" s="2"/>
      <c r="N88" s="10"/>
    </row>
    <row r="89" spans="1:14" ht="24" customHeight="1">
      <c r="A89" s="1"/>
      <c r="E89" s="6"/>
      <c r="F89" s="6"/>
      <c r="H89" s="13"/>
      <c r="I89" s="45"/>
      <c r="J89" s="33"/>
      <c r="K89" s="45"/>
      <c r="L89" s="33"/>
      <c r="M89" s="45"/>
      <c r="N89" s="10"/>
    </row>
    <row r="90" spans="1:14" ht="24" customHeight="1">
      <c r="A90" s="1"/>
      <c r="E90" s="6"/>
      <c r="F90" s="6"/>
      <c r="H90" s="13"/>
      <c r="I90" s="45"/>
      <c r="J90" s="33"/>
      <c r="K90" s="45"/>
      <c r="L90" s="33"/>
      <c r="M90" s="45"/>
      <c r="N90" s="10"/>
    </row>
    <row r="91" spans="1:14" ht="24" customHeight="1">
      <c r="A91" s="46"/>
      <c r="B91" s="47"/>
      <c r="C91" s="47"/>
      <c r="D91" s="47"/>
      <c r="E91" s="48"/>
      <c r="F91" s="7"/>
      <c r="H91" s="13"/>
      <c r="I91" s="45"/>
      <c r="J91" s="33"/>
      <c r="K91" s="45"/>
      <c r="L91" s="33"/>
      <c r="M91" s="45"/>
      <c r="N91" s="10"/>
    </row>
    <row r="92" spans="1:14" ht="24" customHeight="1">
      <c r="A92" s="1"/>
      <c r="E92" s="6"/>
      <c r="F92" s="7"/>
      <c r="H92" s="13"/>
      <c r="I92" s="45"/>
      <c r="J92" s="33"/>
      <c r="K92" s="45"/>
      <c r="L92" s="33"/>
      <c r="M92" s="45"/>
      <c r="N92" s="10"/>
    </row>
    <row r="93" spans="1:14" ht="24" customHeight="1">
      <c r="A93" s="1"/>
      <c r="E93" s="6"/>
      <c r="F93" s="49" t="s">
        <v>36</v>
      </c>
      <c r="H93" s="13"/>
      <c r="I93" s="45"/>
      <c r="J93" s="33"/>
      <c r="K93" s="45"/>
      <c r="L93" s="33"/>
      <c r="M93" s="45"/>
      <c r="N93" s="10"/>
    </row>
    <row r="94" spans="1:12" ht="24" customHeight="1">
      <c r="A94" s="46"/>
      <c r="B94" s="47"/>
      <c r="C94" s="47"/>
      <c r="D94" s="47"/>
      <c r="E94" s="48"/>
      <c r="F94" s="50"/>
      <c r="H94" s="51"/>
      <c r="J94" s="51"/>
      <c r="L94" s="51"/>
    </row>
  </sheetData>
  <sheetProtection/>
  <printOptions horizontalCentered="1"/>
  <pageMargins left="0.8661417322834646" right="0.3937007874015748" top="0.9055118110236221" bottom="0.1968503937007874" header="0.1968503937007874" footer="0.1968503937007874"/>
  <pageSetup firstPageNumber="2" useFirstPageNumber="1" horizontalDpi="600" verticalDpi="600" orientation="portrait" paperSize="9" scale="83" r:id="rId1"/>
  <headerFooter alignWithMargins="0">
    <oddFooter>&amp;R&amp;"Arial,Regular"&amp;8
</oddFooter>
  </headerFooter>
  <rowBreaks count="2" manualBreakCount="2">
    <brk id="32" max="255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30"/>
  <sheetViews>
    <sheetView showGridLines="0"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22.5" customHeight="1"/>
  <cols>
    <col min="1" max="1" width="11.7109375" style="2" customWidth="1"/>
    <col min="2" max="4" width="9.140625" style="2" customWidth="1"/>
    <col min="5" max="5" width="4.140625" style="2" customWidth="1"/>
    <col min="6" max="6" width="7.8515625" style="2" customWidth="1"/>
    <col min="7" max="7" width="2.00390625" style="2" customWidth="1"/>
    <col min="8" max="8" width="7.00390625" style="2" customWidth="1"/>
    <col min="9" max="9" width="4.28125" style="2" customWidth="1"/>
    <col min="10" max="10" width="1.8515625" style="2" customWidth="1"/>
    <col min="11" max="11" width="15.7109375" style="2" customWidth="1"/>
    <col min="12" max="12" width="1.57421875" style="2" customWidth="1"/>
    <col min="13" max="13" width="15.7109375" style="2" customWidth="1"/>
    <col min="14" max="14" width="1.8515625" style="2" customWidth="1"/>
    <col min="15" max="16384" width="9.140625" style="2" customWidth="1"/>
  </cols>
  <sheetData>
    <row r="1" spans="1:13" ht="22.5" customHeight="1">
      <c r="A1" s="52"/>
      <c r="B1" s="53"/>
      <c r="C1" s="53"/>
      <c r="D1" s="53"/>
      <c r="E1" s="13"/>
      <c r="F1" s="50"/>
      <c r="G1" s="7"/>
      <c r="H1" s="51"/>
      <c r="I1" s="16"/>
      <c r="J1" s="51"/>
      <c r="K1" s="54"/>
      <c r="L1" s="51"/>
      <c r="M1" s="54" t="s">
        <v>65</v>
      </c>
    </row>
    <row r="2" spans="1:13" ht="22.5" customHeight="1">
      <c r="A2" s="1" t="s">
        <v>74</v>
      </c>
      <c r="B2" s="20"/>
      <c r="C2" s="20"/>
      <c r="D2" s="20"/>
      <c r="E2" s="20"/>
      <c r="F2" s="21"/>
      <c r="G2" s="22"/>
      <c r="H2" s="21"/>
      <c r="I2" s="27"/>
      <c r="J2" s="21"/>
      <c r="K2" s="27"/>
      <c r="L2" s="21"/>
      <c r="M2" s="27"/>
    </row>
    <row r="3" spans="1:13" ht="22.5" customHeight="1">
      <c r="A3" s="1" t="s">
        <v>102</v>
      </c>
      <c r="B3" s="21"/>
      <c r="C3" s="21"/>
      <c r="D3" s="21"/>
      <c r="E3" s="21"/>
      <c r="F3" s="21"/>
      <c r="G3" s="22"/>
      <c r="H3" s="21"/>
      <c r="I3" s="21"/>
      <c r="J3" s="21"/>
      <c r="K3" s="21"/>
      <c r="L3" s="21"/>
      <c r="M3" s="21"/>
    </row>
    <row r="4" spans="1:13" ht="22.5" customHeight="1">
      <c r="A4" s="55" t="s">
        <v>146</v>
      </c>
      <c r="C4" s="21"/>
      <c r="D4" s="21"/>
      <c r="E4" s="21"/>
      <c r="F4" s="21"/>
      <c r="G4" s="22"/>
      <c r="H4" s="21"/>
      <c r="I4" s="21"/>
      <c r="J4" s="21"/>
      <c r="K4" s="21"/>
      <c r="L4" s="21"/>
      <c r="M4" s="21"/>
    </row>
    <row r="5" spans="1:13" ht="22.5" customHeight="1">
      <c r="A5" s="55"/>
      <c r="C5" s="21"/>
      <c r="D5" s="21"/>
      <c r="E5" s="21"/>
      <c r="F5" s="21"/>
      <c r="G5" s="22"/>
      <c r="H5" s="21"/>
      <c r="I5" s="21"/>
      <c r="J5" s="21"/>
      <c r="K5" s="21"/>
      <c r="L5" s="21"/>
      <c r="M5" s="21"/>
    </row>
    <row r="6" spans="6:13" ht="22.5" customHeight="1">
      <c r="F6" s="3"/>
      <c r="G6" s="7"/>
      <c r="H6" s="3"/>
      <c r="J6" s="3"/>
      <c r="K6" s="36"/>
      <c r="L6" s="34"/>
      <c r="M6" s="56" t="s">
        <v>125</v>
      </c>
    </row>
    <row r="7" spans="6:13" ht="22.5" customHeight="1">
      <c r="F7" s="3"/>
      <c r="G7" s="7"/>
      <c r="H7" s="3"/>
      <c r="I7" s="44" t="s">
        <v>9</v>
      </c>
      <c r="J7" s="3"/>
      <c r="K7" s="57">
        <v>2017</v>
      </c>
      <c r="L7" s="39"/>
      <c r="M7" s="57">
        <v>2016</v>
      </c>
    </row>
    <row r="8" spans="1:13" ht="22.5" customHeight="1">
      <c r="A8" s="1" t="s">
        <v>59</v>
      </c>
      <c r="F8" s="3"/>
      <c r="G8" s="7"/>
      <c r="H8" s="3"/>
      <c r="I8" s="41"/>
      <c r="J8" s="38"/>
      <c r="K8" s="58"/>
      <c r="L8" s="59"/>
      <c r="M8" s="43"/>
    </row>
    <row r="9" spans="1:13" ht="22.5" customHeight="1">
      <c r="A9" s="1" t="s">
        <v>26</v>
      </c>
      <c r="F9" s="3"/>
      <c r="G9" s="7"/>
      <c r="H9" s="3"/>
      <c r="I9" s="7"/>
      <c r="J9" s="3"/>
      <c r="K9" s="16"/>
      <c r="L9" s="3"/>
      <c r="M9" s="16"/>
    </row>
    <row r="10" spans="1:13" ht="22.5" customHeight="1">
      <c r="A10" s="2" t="s">
        <v>6</v>
      </c>
      <c r="E10" s="6"/>
      <c r="F10" s="6"/>
      <c r="G10" s="7"/>
      <c r="H10" s="3"/>
      <c r="I10" s="7" t="s">
        <v>136</v>
      </c>
      <c r="J10" s="13"/>
      <c r="K10" s="14">
        <v>65933</v>
      </c>
      <c r="L10" s="33"/>
      <c r="M10" s="14">
        <v>41026</v>
      </c>
    </row>
    <row r="11" spans="1:13" ht="22.5" customHeight="1">
      <c r="A11" s="2" t="s">
        <v>11</v>
      </c>
      <c r="E11" s="13"/>
      <c r="F11" s="6"/>
      <c r="G11" s="7"/>
      <c r="H11" s="3"/>
      <c r="I11" s="7" t="s">
        <v>150</v>
      </c>
      <c r="J11" s="13"/>
      <c r="K11" s="103">
        <v>32811</v>
      </c>
      <c r="L11" s="33"/>
      <c r="M11" s="103">
        <v>23067</v>
      </c>
    </row>
    <row r="12" spans="1:13" ht="22.5" customHeight="1">
      <c r="A12" s="2" t="s">
        <v>34</v>
      </c>
      <c r="E12" s="13"/>
      <c r="F12" s="6"/>
      <c r="G12" s="7"/>
      <c r="H12" s="3"/>
      <c r="I12" s="7" t="s">
        <v>156</v>
      </c>
      <c r="J12" s="13"/>
      <c r="K12" s="104">
        <v>1916</v>
      </c>
      <c r="L12" s="33"/>
      <c r="M12" s="104">
        <v>4126</v>
      </c>
    </row>
    <row r="13" spans="1:13" ht="22.5" customHeight="1">
      <c r="A13" s="1" t="s">
        <v>27</v>
      </c>
      <c r="E13" s="13"/>
      <c r="F13" s="6"/>
      <c r="G13" s="7"/>
      <c r="H13" s="3"/>
      <c r="I13" s="7"/>
      <c r="J13" s="13"/>
      <c r="K13" s="102">
        <f>SUM(K10:K12)</f>
        <v>100660</v>
      </c>
      <c r="L13" s="33"/>
      <c r="M13" s="102">
        <f>SUM(M10:M12)</f>
        <v>68219</v>
      </c>
    </row>
    <row r="14" spans="1:13" ht="22.5" customHeight="1">
      <c r="A14" s="1" t="s">
        <v>28</v>
      </c>
      <c r="E14" s="13"/>
      <c r="F14" s="6"/>
      <c r="G14" s="7"/>
      <c r="H14" s="3"/>
      <c r="I14" s="7"/>
      <c r="J14" s="13"/>
      <c r="K14" s="104"/>
      <c r="L14" s="33"/>
      <c r="M14" s="104"/>
    </row>
    <row r="15" spans="1:13" ht="22.5" customHeight="1">
      <c r="A15" s="2" t="s">
        <v>103</v>
      </c>
      <c r="E15" s="13"/>
      <c r="F15" s="6"/>
      <c r="G15" s="7"/>
      <c r="H15" s="3"/>
      <c r="I15" s="7"/>
      <c r="J15" s="13"/>
      <c r="K15" s="104">
        <v>11203</v>
      </c>
      <c r="L15" s="33"/>
      <c r="M15" s="104">
        <v>7716</v>
      </c>
    </row>
    <row r="16" spans="1:13" ht="22.5" customHeight="1">
      <c r="A16" s="2" t="s">
        <v>35</v>
      </c>
      <c r="E16" s="13"/>
      <c r="F16" s="6"/>
      <c r="G16" s="7"/>
      <c r="H16" s="3"/>
      <c r="I16" s="7"/>
      <c r="J16" s="13"/>
      <c r="K16" s="104">
        <v>20390</v>
      </c>
      <c r="L16" s="33"/>
      <c r="M16" s="104">
        <v>15009</v>
      </c>
    </row>
    <row r="17" spans="1:13" ht="22.5" customHeight="1">
      <c r="A17" s="2" t="s">
        <v>131</v>
      </c>
      <c r="E17" s="13"/>
      <c r="F17" s="6"/>
      <c r="G17" s="7"/>
      <c r="H17" s="3"/>
      <c r="I17" s="7" t="s">
        <v>128</v>
      </c>
      <c r="J17" s="13"/>
      <c r="K17" s="104">
        <v>7950</v>
      </c>
      <c r="L17" s="33"/>
      <c r="M17" s="104">
        <v>3490</v>
      </c>
    </row>
    <row r="18" spans="1:13" ht="22.5" customHeight="1">
      <c r="A18" s="1" t="s">
        <v>29</v>
      </c>
      <c r="E18" s="13"/>
      <c r="F18" s="6"/>
      <c r="G18" s="7"/>
      <c r="H18" s="3"/>
      <c r="I18" s="7"/>
      <c r="J18" s="13"/>
      <c r="K18" s="102">
        <f>SUM(K15:K17)</f>
        <v>39543</v>
      </c>
      <c r="L18" s="33"/>
      <c r="M18" s="102">
        <f>SUM(M15:M17)</f>
        <v>26215</v>
      </c>
    </row>
    <row r="19" spans="1:13" ht="22.5" customHeight="1">
      <c r="A19" s="1" t="s">
        <v>165</v>
      </c>
      <c r="B19" s="1"/>
      <c r="C19" s="1"/>
      <c r="D19" s="1"/>
      <c r="E19" s="13"/>
      <c r="F19" s="6"/>
      <c r="G19" s="7"/>
      <c r="H19" s="3"/>
      <c r="I19" s="7"/>
      <c r="J19" s="13"/>
      <c r="K19" s="104">
        <f>SUM(K13-K18)</f>
        <v>61117</v>
      </c>
      <c r="L19" s="33"/>
      <c r="M19" s="104">
        <f>SUM(M13-M18)</f>
        <v>42004</v>
      </c>
    </row>
    <row r="20" spans="1:13" ht="22.5" customHeight="1">
      <c r="A20" s="2" t="s">
        <v>31</v>
      </c>
      <c r="E20" s="13"/>
      <c r="F20" s="6"/>
      <c r="G20" s="7"/>
      <c r="H20" s="3"/>
      <c r="I20" s="114"/>
      <c r="J20" s="13"/>
      <c r="K20" s="112">
        <v>-15269</v>
      </c>
      <c r="L20" s="33"/>
      <c r="M20" s="112">
        <v>-10278</v>
      </c>
    </row>
    <row r="21" spans="1:13" ht="22.5" customHeight="1">
      <c r="A21" s="1" t="s">
        <v>47</v>
      </c>
      <c r="B21" s="1"/>
      <c r="E21" s="13"/>
      <c r="F21" s="6"/>
      <c r="G21" s="7"/>
      <c r="H21" s="3"/>
      <c r="I21" s="7"/>
      <c r="J21" s="13"/>
      <c r="K21" s="103">
        <f>SUM(K19:K20)</f>
        <v>45848</v>
      </c>
      <c r="L21" s="33"/>
      <c r="M21" s="103">
        <f>SUM(M19:M20)</f>
        <v>31726</v>
      </c>
    </row>
    <row r="22" spans="1:13" ht="22.5" customHeight="1">
      <c r="A22" s="2" t="s">
        <v>45</v>
      </c>
      <c r="E22" s="13"/>
      <c r="F22" s="6"/>
      <c r="G22" s="7"/>
      <c r="H22" s="3"/>
      <c r="I22" s="7" t="s">
        <v>98</v>
      </c>
      <c r="J22" s="13"/>
      <c r="K22" s="96">
        <v>-9249</v>
      </c>
      <c r="L22" s="33"/>
      <c r="M22" s="96">
        <v>-6625</v>
      </c>
    </row>
    <row r="23" spans="1:13" ht="22.5" customHeight="1">
      <c r="A23" s="1" t="s">
        <v>66</v>
      </c>
      <c r="E23" s="13"/>
      <c r="F23" s="6"/>
      <c r="G23" s="7"/>
      <c r="H23" s="3"/>
      <c r="I23" s="7"/>
      <c r="J23" s="13"/>
      <c r="K23" s="102">
        <f>SUM(K21:K22)</f>
        <v>36599</v>
      </c>
      <c r="L23" s="33"/>
      <c r="M23" s="102">
        <f>SUM(M21:M22)</f>
        <v>25101</v>
      </c>
    </row>
    <row r="24" spans="1:13" ht="22.5" customHeight="1">
      <c r="A24" s="1"/>
      <c r="E24" s="13"/>
      <c r="F24" s="6"/>
      <c r="G24" s="7"/>
      <c r="H24" s="3"/>
      <c r="I24" s="7"/>
      <c r="J24" s="13"/>
      <c r="K24" s="103"/>
      <c r="L24" s="33"/>
      <c r="M24" s="103"/>
    </row>
    <row r="25" spans="1:13" ht="22.5" customHeight="1">
      <c r="A25" s="60" t="s">
        <v>107</v>
      </c>
      <c r="B25" s="50"/>
      <c r="C25" s="12"/>
      <c r="D25" s="33"/>
      <c r="G25" s="7"/>
      <c r="H25" s="3"/>
      <c r="I25" s="7"/>
      <c r="J25" s="13"/>
      <c r="K25" s="115">
        <v>0</v>
      </c>
      <c r="L25" s="33"/>
      <c r="M25" s="115">
        <v>0</v>
      </c>
    </row>
    <row r="26" spans="1:13" ht="22.5" customHeight="1">
      <c r="A26" s="60"/>
      <c r="B26" s="50"/>
      <c r="C26" s="12"/>
      <c r="D26" s="33"/>
      <c r="G26" s="7"/>
      <c r="H26" s="3"/>
      <c r="I26" s="7"/>
      <c r="J26" s="13"/>
      <c r="K26" s="103"/>
      <c r="L26" s="33"/>
      <c r="M26" s="103"/>
    </row>
    <row r="27" spans="1:13" ht="22.5" customHeight="1" thickBot="1">
      <c r="A27" s="60" t="s">
        <v>67</v>
      </c>
      <c r="B27" s="50"/>
      <c r="C27" s="12"/>
      <c r="D27" s="33"/>
      <c r="G27" s="7"/>
      <c r="H27" s="3"/>
      <c r="I27" s="7"/>
      <c r="J27" s="13"/>
      <c r="K27" s="105">
        <f>SUM(K23:K25)</f>
        <v>36599</v>
      </c>
      <c r="L27" s="33"/>
      <c r="M27" s="105">
        <f>SUM(M23:M25)</f>
        <v>25101</v>
      </c>
    </row>
    <row r="28" spans="1:13" ht="22.5" customHeight="1" thickTop="1">
      <c r="A28" s="1"/>
      <c r="E28" s="13"/>
      <c r="F28" s="6"/>
      <c r="G28" s="7"/>
      <c r="H28" s="3"/>
      <c r="I28" s="7"/>
      <c r="J28" s="13"/>
      <c r="K28" s="103"/>
      <c r="L28" s="33"/>
      <c r="M28" s="103"/>
    </row>
    <row r="29" spans="1:13" ht="22.5" customHeight="1">
      <c r="A29" s="60" t="s">
        <v>99</v>
      </c>
      <c r="E29" s="13"/>
      <c r="F29" s="6"/>
      <c r="G29" s="7"/>
      <c r="H29" s="3"/>
      <c r="I29" s="111">
        <v>22</v>
      </c>
      <c r="J29" s="107"/>
      <c r="K29" s="53"/>
      <c r="L29" s="53"/>
      <c r="M29" s="53"/>
    </row>
    <row r="30" spans="1:13" ht="22.5" customHeight="1" thickBot="1">
      <c r="A30" s="11" t="s">
        <v>173</v>
      </c>
      <c r="B30" s="50"/>
      <c r="C30" s="61"/>
      <c r="D30" s="62"/>
      <c r="E30" s="50"/>
      <c r="F30" s="50"/>
      <c r="G30" s="50"/>
      <c r="H30" s="50"/>
      <c r="I30" s="108"/>
      <c r="J30" s="107"/>
      <c r="K30" s="63">
        <v>0.17</v>
      </c>
      <c r="L30" s="62"/>
      <c r="M30" s="63">
        <v>0.11</v>
      </c>
    </row>
    <row r="31" spans="1:13" ht="22.5" customHeight="1" thickBot="1" thickTop="1">
      <c r="A31" s="11" t="s">
        <v>160</v>
      </c>
      <c r="B31" s="50"/>
      <c r="C31" s="61"/>
      <c r="D31" s="62"/>
      <c r="E31" s="50"/>
      <c r="F31" s="50"/>
      <c r="G31" s="50"/>
      <c r="H31" s="50"/>
      <c r="I31" s="108"/>
      <c r="J31" s="107"/>
      <c r="K31" s="63">
        <v>0.14</v>
      </c>
      <c r="L31" s="62"/>
      <c r="M31" s="63">
        <v>0.11</v>
      </c>
    </row>
    <row r="32" spans="5:13" ht="22.5" customHeight="1" thickTop="1">
      <c r="E32" s="13"/>
      <c r="F32" s="6"/>
      <c r="G32" s="7"/>
      <c r="H32" s="13"/>
      <c r="I32" s="64"/>
      <c r="J32" s="13"/>
      <c r="K32" s="65"/>
      <c r="L32" s="13"/>
      <c r="M32" s="65"/>
    </row>
    <row r="33" spans="1:13" ht="22.5" customHeight="1">
      <c r="A33" s="2" t="s">
        <v>8</v>
      </c>
      <c r="E33" s="13"/>
      <c r="F33" s="6"/>
      <c r="G33" s="7"/>
      <c r="H33" s="6"/>
      <c r="I33" s="66"/>
      <c r="J33" s="6"/>
      <c r="K33" s="66"/>
      <c r="L33" s="6"/>
      <c r="M33" s="66"/>
    </row>
    <row r="34" spans="1:13" ht="22.5" customHeight="1">
      <c r="A34" s="52"/>
      <c r="B34" s="53"/>
      <c r="C34" s="53"/>
      <c r="D34" s="53"/>
      <c r="E34" s="13"/>
      <c r="F34" s="50"/>
      <c r="G34" s="7"/>
      <c r="H34" s="51"/>
      <c r="I34" s="16"/>
      <c r="J34" s="51"/>
      <c r="K34" s="54"/>
      <c r="L34" s="51"/>
      <c r="M34" s="54" t="s">
        <v>65</v>
      </c>
    </row>
    <row r="35" spans="1:13" ht="22.5" customHeight="1">
      <c r="A35" s="1" t="s">
        <v>74</v>
      </c>
      <c r="B35" s="20"/>
      <c r="C35" s="20"/>
      <c r="D35" s="20"/>
      <c r="E35" s="20"/>
      <c r="F35" s="21"/>
      <c r="G35" s="22"/>
      <c r="H35" s="21"/>
      <c r="I35" s="27"/>
      <c r="J35" s="21"/>
      <c r="K35" s="27"/>
      <c r="L35" s="21"/>
      <c r="M35" s="27"/>
    </row>
    <row r="36" spans="1:13" ht="22.5" customHeight="1">
      <c r="A36" s="1" t="s">
        <v>102</v>
      </c>
      <c r="B36" s="21"/>
      <c r="C36" s="21"/>
      <c r="D36" s="21"/>
      <c r="E36" s="21"/>
      <c r="F36" s="21"/>
      <c r="G36" s="22"/>
      <c r="H36" s="21"/>
      <c r="I36" s="21"/>
      <c r="J36" s="21"/>
      <c r="K36" s="21"/>
      <c r="L36" s="21"/>
      <c r="M36" s="21"/>
    </row>
    <row r="37" spans="1:13" ht="22.5" customHeight="1">
      <c r="A37" s="55" t="s">
        <v>147</v>
      </c>
      <c r="C37" s="21"/>
      <c r="D37" s="21"/>
      <c r="E37" s="21"/>
      <c r="F37" s="21"/>
      <c r="G37" s="22"/>
      <c r="H37" s="21"/>
      <c r="I37" s="21"/>
      <c r="J37" s="21"/>
      <c r="K37" s="21"/>
      <c r="L37" s="21"/>
      <c r="M37" s="21"/>
    </row>
    <row r="38" spans="1:13" ht="22.5" customHeight="1">
      <c r="A38" s="55"/>
      <c r="C38" s="21"/>
      <c r="D38" s="21"/>
      <c r="E38" s="21"/>
      <c r="F38" s="21"/>
      <c r="G38" s="22"/>
      <c r="H38" s="21"/>
      <c r="I38" s="21"/>
      <c r="J38" s="21"/>
      <c r="K38" s="21"/>
      <c r="L38" s="21"/>
      <c r="M38" s="21"/>
    </row>
    <row r="39" spans="6:13" ht="22.5" customHeight="1">
      <c r="F39" s="3"/>
      <c r="G39" s="7"/>
      <c r="H39" s="3"/>
      <c r="J39" s="3"/>
      <c r="K39" s="36"/>
      <c r="L39" s="34"/>
      <c r="M39" s="56" t="s">
        <v>125</v>
      </c>
    </row>
    <row r="40" spans="6:13" ht="22.5" customHeight="1">
      <c r="F40" s="3"/>
      <c r="G40" s="7"/>
      <c r="H40" s="3"/>
      <c r="I40" s="44" t="s">
        <v>9</v>
      </c>
      <c r="J40" s="3"/>
      <c r="K40" s="57">
        <v>2017</v>
      </c>
      <c r="L40" s="39"/>
      <c r="M40" s="57">
        <v>2016</v>
      </c>
    </row>
    <row r="41" spans="1:13" ht="22.5" customHeight="1">
      <c r="A41" s="1" t="s">
        <v>59</v>
      </c>
      <c r="F41" s="3"/>
      <c r="G41" s="7"/>
      <c r="H41" s="3"/>
      <c r="I41" s="41"/>
      <c r="J41" s="38"/>
      <c r="K41" s="58"/>
      <c r="L41" s="59"/>
      <c r="M41" s="43"/>
    </row>
    <row r="42" spans="1:13" ht="22.5" customHeight="1">
      <c r="A42" s="1" t="s">
        <v>26</v>
      </c>
      <c r="F42" s="3"/>
      <c r="G42" s="7"/>
      <c r="H42" s="3"/>
      <c r="I42" s="7"/>
      <c r="J42" s="3"/>
      <c r="K42" s="16"/>
      <c r="L42" s="3"/>
      <c r="M42" s="16"/>
    </row>
    <row r="43" spans="1:13" ht="22.5" customHeight="1">
      <c r="A43" s="2" t="s">
        <v>6</v>
      </c>
      <c r="E43" s="6"/>
      <c r="F43" s="6"/>
      <c r="G43" s="7"/>
      <c r="H43" s="3"/>
      <c r="I43" s="7" t="s">
        <v>136</v>
      </c>
      <c r="J43" s="13"/>
      <c r="K43" s="14">
        <v>127232</v>
      </c>
      <c r="L43" s="33"/>
      <c r="M43" s="14">
        <v>74621</v>
      </c>
    </row>
    <row r="44" spans="1:13" ht="22.5" customHeight="1">
      <c r="A44" s="2" t="s">
        <v>11</v>
      </c>
      <c r="E44" s="13"/>
      <c r="F44" s="6"/>
      <c r="G44" s="7"/>
      <c r="H44" s="3"/>
      <c r="I44" s="7" t="s">
        <v>150</v>
      </c>
      <c r="J44" s="13"/>
      <c r="K44" s="103">
        <v>64273</v>
      </c>
      <c r="L44" s="33"/>
      <c r="M44" s="103">
        <v>41138</v>
      </c>
    </row>
    <row r="45" spans="1:13" ht="22.5" customHeight="1">
      <c r="A45" s="2" t="s">
        <v>34</v>
      </c>
      <c r="E45" s="13"/>
      <c r="F45" s="6"/>
      <c r="G45" s="7"/>
      <c r="H45" s="3"/>
      <c r="I45" s="7" t="s">
        <v>156</v>
      </c>
      <c r="J45" s="13"/>
      <c r="K45" s="104">
        <v>5156</v>
      </c>
      <c r="L45" s="33"/>
      <c r="M45" s="104">
        <v>8839</v>
      </c>
    </row>
    <row r="46" spans="1:13" ht="22.5" customHeight="1">
      <c r="A46" s="1" t="s">
        <v>27</v>
      </c>
      <c r="E46" s="13"/>
      <c r="F46" s="6"/>
      <c r="G46" s="7"/>
      <c r="H46" s="3"/>
      <c r="I46" s="7"/>
      <c r="J46" s="13"/>
      <c r="K46" s="102">
        <f>SUM(K43:K45)</f>
        <v>196661</v>
      </c>
      <c r="L46" s="33"/>
      <c r="M46" s="102">
        <f>SUM(M43:M45)</f>
        <v>124598</v>
      </c>
    </row>
    <row r="47" spans="1:13" ht="22.5" customHeight="1">
      <c r="A47" s="1" t="s">
        <v>28</v>
      </c>
      <c r="E47" s="13"/>
      <c r="F47" s="6"/>
      <c r="G47" s="7"/>
      <c r="H47" s="3"/>
      <c r="I47" s="7"/>
      <c r="J47" s="13"/>
      <c r="K47" s="104"/>
      <c r="L47" s="33"/>
      <c r="M47" s="104"/>
    </row>
    <row r="48" spans="1:13" ht="22.5" customHeight="1">
      <c r="A48" s="2" t="s">
        <v>103</v>
      </c>
      <c r="E48" s="13"/>
      <c r="F48" s="6"/>
      <c r="G48" s="7"/>
      <c r="H48" s="3"/>
      <c r="I48" s="7"/>
      <c r="J48" s="13"/>
      <c r="K48" s="104">
        <v>20904</v>
      </c>
      <c r="L48" s="33"/>
      <c r="M48" s="104">
        <v>14047</v>
      </c>
    </row>
    <row r="49" spans="1:13" ht="22.5" customHeight="1">
      <c r="A49" s="2" t="s">
        <v>35</v>
      </c>
      <c r="E49" s="13"/>
      <c r="F49" s="6"/>
      <c r="G49" s="7"/>
      <c r="H49" s="3"/>
      <c r="I49" s="7"/>
      <c r="J49" s="13"/>
      <c r="K49" s="104">
        <v>42171</v>
      </c>
      <c r="L49" s="33"/>
      <c r="M49" s="104">
        <v>28501</v>
      </c>
    </row>
    <row r="50" spans="1:13" ht="22.5" customHeight="1">
      <c r="A50" s="2" t="s">
        <v>131</v>
      </c>
      <c r="E50" s="13"/>
      <c r="F50" s="6"/>
      <c r="G50" s="7"/>
      <c r="H50" s="3"/>
      <c r="I50" s="7" t="s">
        <v>128</v>
      </c>
      <c r="J50" s="13"/>
      <c r="K50" s="104">
        <v>12950</v>
      </c>
      <c r="L50" s="33"/>
      <c r="M50" s="104">
        <v>6120</v>
      </c>
    </row>
    <row r="51" spans="1:13" ht="22.5" customHeight="1">
      <c r="A51" s="1" t="s">
        <v>29</v>
      </c>
      <c r="E51" s="13"/>
      <c r="F51" s="6"/>
      <c r="G51" s="7"/>
      <c r="H51" s="3"/>
      <c r="I51" s="7"/>
      <c r="J51" s="13"/>
      <c r="K51" s="102">
        <f>SUM(K48:K50)</f>
        <v>76025</v>
      </c>
      <c r="L51" s="33"/>
      <c r="M51" s="102">
        <f>SUM(M48:M50)</f>
        <v>48668</v>
      </c>
    </row>
    <row r="52" spans="1:13" ht="22.5" customHeight="1">
      <c r="A52" s="1" t="s">
        <v>166</v>
      </c>
      <c r="B52" s="1"/>
      <c r="C52" s="1"/>
      <c r="D52" s="1"/>
      <c r="E52" s="13"/>
      <c r="F52" s="6"/>
      <c r="G52" s="7"/>
      <c r="H52" s="3"/>
      <c r="I52" s="7"/>
      <c r="J52" s="13"/>
      <c r="K52" s="104">
        <f>K46-K51</f>
        <v>120636</v>
      </c>
      <c r="L52" s="33"/>
      <c r="M52" s="104">
        <f>M46-M51</f>
        <v>75930</v>
      </c>
    </row>
    <row r="53" spans="1:13" ht="22.5" customHeight="1">
      <c r="A53" s="2" t="s">
        <v>31</v>
      </c>
      <c r="E53" s="13"/>
      <c r="F53" s="6"/>
      <c r="G53" s="7"/>
      <c r="H53" s="3"/>
      <c r="I53" s="114"/>
      <c r="J53" s="13"/>
      <c r="K53" s="112">
        <v>-31883</v>
      </c>
      <c r="L53" s="33"/>
      <c r="M53" s="112">
        <v>-18742</v>
      </c>
    </row>
    <row r="54" spans="1:13" ht="22.5" customHeight="1">
      <c r="A54" s="1" t="s">
        <v>47</v>
      </c>
      <c r="B54" s="1"/>
      <c r="E54" s="13"/>
      <c r="F54" s="6"/>
      <c r="G54" s="7"/>
      <c r="H54" s="3"/>
      <c r="I54" s="7"/>
      <c r="J54" s="13"/>
      <c r="K54" s="103">
        <f>SUM(K52:K53)</f>
        <v>88753</v>
      </c>
      <c r="L54" s="33"/>
      <c r="M54" s="103">
        <f>SUM(M52:M53)</f>
        <v>57188</v>
      </c>
    </row>
    <row r="55" spans="1:13" ht="22.5" customHeight="1">
      <c r="A55" s="2" t="s">
        <v>45</v>
      </c>
      <c r="E55" s="13"/>
      <c r="F55" s="6"/>
      <c r="G55" s="7"/>
      <c r="H55" s="3"/>
      <c r="I55" s="7" t="s">
        <v>98</v>
      </c>
      <c r="J55" s="13"/>
      <c r="K55" s="96">
        <f>-17723</f>
        <v>-17723</v>
      </c>
      <c r="L55" s="33"/>
      <c r="M55" s="96">
        <v>-12044</v>
      </c>
    </row>
    <row r="56" spans="1:13" ht="22.5" customHeight="1">
      <c r="A56" s="1" t="s">
        <v>66</v>
      </c>
      <c r="E56" s="13"/>
      <c r="F56" s="6"/>
      <c r="G56" s="7"/>
      <c r="H56" s="3"/>
      <c r="I56" s="7"/>
      <c r="J56" s="13"/>
      <c r="K56" s="102">
        <f>SUM(K54:K55)</f>
        <v>71030</v>
      </c>
      <c r="L56" s="33"/>
      <c r="M56" s="102">
        <f>SUM(M54:M55)</f>
        <v>45144</v>
      </c>
    </row>
    <row r="57" spans="1:13" ht="22.5" customHeight="1">
      <c r="A57" s="1"/>
      <c r="E57" s="13"/>
      <c r="F57" s="6"/>
      <c r="G57" s="7"/>
      <c r="H57" s="3"/>
      <c r="I57" s="7"/>
      <c r="J57" s="13"/>
      <c r="K57" s="103"/>
      <c r="L57" s="33"/>
      <c r="M57" s="103"/>
    </row>
    <row r="58" spans="1:13" ht="22.5" customHeight="1">
      <c r="A58" s="60" t="s">
        <v>107</v>
      </c>
      <c r="B58" s="50"/>
      <c r="C58" s="12"/>
      <c r="D58" s="33"/>
      <c r="G58" s="7"/>
      <c r="H58" s="3"/>
      <c r="I58" s="7"/>
      <c r="J58" s="13"/>
      <c r="K58" s="115">
        <v>0</v>
      </c>
      <c r="L58" s="33"/>
      <c r="M58" s="115">
        <v>0</v>
      </c>
    </row>
    <row r="59" spans="1:13" ht="22.5" customHeight="1">
      <c r="A59" s="60"/>
      <c r="B59" s="50"/>
      <c r="C59" s="12"/>
      <c r="D59" s="33"/>
      <c r="G59" s="7"/>
      <c r="H59" s="3"/>
      <c r="I59" s="7"/>
      <c r="J59" s="13"/>
      <c r="K59" s="103"/>
      <c r="L59" s="33"/>
      <c r="M59" s="103"/>
    </row>
    <row r="60" spans="1:13" ht="22.5" customHeight="1" thickBot="1">
      <c r="A60" s="60" t="s">
        <v>67</v>
      </c>
      <c r="B60" s="50"/>
      <c r="C60" s="12"/>
      <c r="D60" s="33"/>
      <c r="G60" s="7"/>
      <c r="H60" s="3"/>
      <c r="I60" s="7"/>
      <c r="J60" s="13"/>
      <c r="K60" s="105">
        <f>SUM(K56:K58)</f>
        <v>71030</v>
      </c>
      <c r="L60" s="33"/>
      <c r="M60" s="105">
        <f>SUM(M56:M58)</f>
        <v>45144</v>
      </c>
    </row>
    <row r="61" spans="1:13" ht="22.5" customHeight="1" thickTop="1">
      <c r="A61" s="1"/>
      <c r="E61" s="13"/>
      <c r="F61" s="6"/>
      <c r="G61" s="7"/>
      <c r="H61" s="3"/>
      <c r="I61" s="7"/>
      <c r="J61" s="13"/>
      <c r="K61" s="103"/>
      <c r="L61" s="33"/>
      <c r="M61" s="103"/>
    </row>
    <row r="62" spans="1:13" ht="22.5" customHeight="1">
      <c r="A62" s="60" t="s">
        <v>99</v>
      </c>
      <c r="E62" s="13"/>
      <c r="F62" s="6"/>
      <c r="G62" s="7"/>
      <c r="H62" s="3"/>
      <c r="I62" s="111">
        <v>22</v>
      </c>
      <c r="J62" s="107"/>
      <c r="K62" s="53"/>
      <c r="L62" s="53"/>
      <c r="M62" s="53"/>
    </row>
    <row r="63" spans="1:13" ht="22.5" customHeight="1" thickBot="1">
      <c r="A63" s="11" t="s">
        <v>173</v>
      </c>
      <c r="B63" s="50"/>
      <c r="C63" s="61"/>
      <c r="D63" s="62"/>
      <c r="E63" s="50"/>
      <c r="F63" s="50"/>
      <c r="G63" s="50"/>
      <c r="H63" s="50"/>
      <c r="I63" s="108"/>
      <c r="J63" s="107"/>
      <c r="K63" s="63">
        <v>0.32</v>
      </c>
      <c r="L63" s="62"/>
      <c r="M63" s="63">
        <v>0.21</v>
      </c>
    </row>
    <row r="64" spans="1:13" ht="22.5" customHeight="1" thickBot="1" thickTop="1">
      <c r="A64" s="11" t="s">
        <v>160</v>
      </c>
      <c r="B64" s="50"/>
      <c r="C64" s="61"/>
      <c r="D64" s="62"/>
      <c r="E64" s="50"/>
      <c r="F64" s="50"/>
      <c r="G64" s="50"/>
      <c r="H64" s="50"/>
      <c r="I64" s="108"/>
      <c r="J64" s="107"/>
      <c r="K64" s="63">
        <v>0.3</v>
      </c>
      <c r="L64" s="62"/>
      <c r="M64" s="63">
        <v>0.21</v>
      </c>
    </row>
    <row r="65" spans="5:13" ht="22.5" customHeight="1" thickTop="1">
      <c r="E65" s="13"/>
      <c r="F65" s="6"/>
      <c r="G65" s="7"/>
      <c r="H65" s="13"/>
      <c r="I65" s="64"/>
      <c r="J65" s="13"/>
      <c r="K65" s="65"/>
      <c r="L65" s="13"/>
      <c r="M65" s="65"/>
    </row>
    <row r="66" spans="1:13" ht="22.5" customHeight="1">
      <c r="A66" s="2" t="s">
        <v>8</v>
      </c>
      <c r="E66" s="13"/>
      <c r="F66" s="6"/>
      <c r="G66" s="7"/>
      <c r="H66" s="6"/>
      <c r="I66" s="66"/>
      <c r="J66" s="6"/>
      <c r="K66" s="66"/>
      <c r="L66" s="6"/>
      <c r="M66" s="66"/>
    </row>
    <row r="67" spans="1:13" ht="22.5" customHeight="1">
      <c r="A67" s="52"/>
      <c r="B67" s="53"/>
      <c r="C67" s="53"/>
      <c r="D67" s="53"/>
      <c r="E67" s="13"/>
      <c r="F67" s="50"/>
      <c r="G67" s="7"/>
      <c r="H67" s="51"/>
      <c r="I67" s="16"/>
      <c r="J67" s="51"/>
      <c r="K67" s="54"/>
      <c r="L67" s="51"/>
      <c r="M67" s="54" t="s">
        <v>65</v>
      </c>
    </row>
    <row r="68" spans="1:13" ht="22.5" customHeight="1">
      <c r="A68" s="1" t="s">
        <v>74</v>
      </c>
      <c r="B68" s="20"/>
      <c r="C68" s="20"/>
      <c r="D68" s="20"/>
      <c r="E68" s="20"/>
      <c r="F68" s="21"/>
      <c r="G68" s="22"/>
      <c r="H68" s="21"/>
      <c r="I68" s="27"/>
      <c r="J68" s="21"/>
      <c r="K68" s="27"/>
      <c r="L68" s="21"/>
      <c r="M68" s="27"/>
    </row>
    <row r="69" spans="1:13" ht="22.5" customHeight="1">
      <c r="A69" s="60" t="s">
        <v>104</v>
      </c>
      <c r="B69" s="11"/>
      <c r="C69" s="67"/>
      <c r="D69" s="67"/>
      <c r="E69" s="67"/>
      <c r="F69" s="68"/>
      <c r="G69" s="69"/>
      <c r="H69" s="70"/>
      <c r="I69" s="70"/>
      <c r="J69" s="71"/>
      <c r="K69" s="70"/>
      <c r="L69" s="71"/>
      <c r="M69" s="70"/>
    </row>
    <row r="70" spans="1:13" ht="22.5" customHeight="1">
      <c r="A70" s="55" t="s">
        <v>147</v>
      </c>
      <c r="C70" s="21"/>
      <c r="D70" s="21"/>
      <c r="E70" s="21"/>
      <c r="F70" s="21"/>
      <c r="G70" s="22"/>
      <c r="H70" s="21"/>
      <c r="I70" s="21"/>
      <c r="J70" s="21"/>
      <c r="K70" s="21"/>
      <c r="L70" s="21"/>
      <c r="M70" s="21"/>
    </row>
    <row r="71" spans="2:13" ht="22.5" customHeight="1">
      <c r="B71" s="34"/>
      <c r="C71" s="34"/>
      <c r="D71" s="34"/>
      <c r="E71" s="34"/>
      <c r="F71" s="34"/>
      <c r="G71" s="35"/>
      <c r="H71" s="34"/>
      <c r="I71" s="16"/>
      <c r="J71" s="3"/>
      <c r="K71" s="36"/>
      <c r="L71" s="37"/>
      <c r="M71" s="36" t="s">
        <v>64</v>
      </c>
    </row>
    <row r="72" spans="6:13" ht="22.5" customHeight="1">
      <c r="F72" s="3"/>
      <c r="G72" s="41"/>
      <c r="H72" s="3"/>
      <c r="I72" s="16"/>
      <c r="J72" s="3"/>
      <c r="K72" s="57">
        <v>2017</v>
      </c>
      <c r="L72" s="39"/>
      <c r="M72" s="57">
        <v>2016</v>
      </c>
    </row>
    <row r="73" spans="1:13" ht="22.5" customHeight="1">
      <c r="A73" s="60" t="s">
        <v>48</v>
      </c>
      <c r="B73" s="72"/>
      <c r="C73" s="72"/>
      <c r="D73" s="72"/>
      <c r="E73" s="72"/>
      <c r="F73" s="72"/>
      <c r="G73" s="73"/>
      <c r="H73" s="28"/>
      <c r="I73" s="11"/>
      <c r="J73" s="11"/>
      <c r="K73" s="32"/>
      <c r="L73" s="45"/>
      <c r="M73" s="76"/>
    </row>
    <row r="74" spans="1:13" ht="22.5" customHeight="1">
      <c r="A74" s="11" t="s">
        <v>47</v>
      </c>
      <c r="B74" s="74"/>
      <c r="C74" s="74"/>
      <c r="D74" s="74"/>
      <c r="E74" s="74"/>
      <c r="F74" s="74"/>
      <c r="G74" s="75"/>
      <c r="H74" s="28"/>
      <c r="I74" s="11"/>
      <c r="J74" s="11"/>
      <c r="K74" s="96">
        <v>88753</v>
      </c>
      <c r="L74" s="96"/>
      <c r="M74" s="96">
        <f>SUM(M54)</f>
        <v>57188</v>
      </c>
    </row>
    <row r="75" spans="1:13" ht="22.5" customHeight="1">
      <c r="A75" s="11" t="s">
        <v>121</v>
      </c>
      <c r="B75" s="74"/>
      <c r="C75" s="74"/>
      <c r="D75" s="74"/>
      <c r="E75" s="74"/>
      <c r="F75" s="74"/>
      <c r="G75" s="75"/>
      <c r="H75" s="28"/>
      <c r="I75" s="11"/>
      <c r="J75" s="11"/>
      <c r="K75" s="95"/>
      <c r="L75" s="96"/>
      <c r="M75" s="95"/>
    </row>
    <row r="76" spans="1:12" ht="22.5" customHeight="1">
      <c r="A76" s="11" t="s">
        <v>130</v>
      </c>
      <c r="B76" s="74"/>
      <c r="C76" s="74"/>
      <c r="D76" s="74"/>
      <c r="E76" s="74"/>
      <c r="F76" s="74"/>
      <c r="G76" s="75"/>
      <c r="H76" s="28"/>
      <c r="I76" s="11"/>
      <c r="J76" s="11"/>
      <c r="L76" s="96"/>
    </row>
    <row r="77" spans="1:13" ht="22.5" customHeight="1">
      <c r="A77" s="11" t="s">
        <v>114</v>
      </c>
      <c r="B77" s="11"/>
      <c r="C77" s="74"/>
      <c r="D77" s="74"/>
      <c r="E77" s="74"/>
      <c r="F77" s="74"/>
      <c r="G77" s="75"/>
      <c r="H77" s="28"/>
      <c r="I77" s="11"/>
      <c r="J77" s="11"/>
      <c r="K77" s="95">
        <v>1479</v>
      </c>
      <c r="L77" s="96"/>
      <c r="M77" s="95">
        <v>1142</v>
      </c>
    </row>
    <row r="78" spans="1:13" ht="22.5" customHeight="1">
      <c r="A78" s="74" t="s">
        <v>139</v>
      </c>
      <c r="B78" s="74"/>
      <c r="C78" s="74"/>
      <c r="D78" s="74"/>
      <c r="E78" s="74"/>
      <c r="F78" s="74"/>
      <c r="G78" s="75"/>
      <c r="H78" s="28"/>
      <c r="I78" s="11"/>
      <c r="J78" s="11"/>
      <c r="K78" s="95">
        <v>12950</v>
      </c>
      <c r="L78" s="96"/>
      <c r="M78" s="95">
        <v>6120</v>
      </c>
    </row>
    <row r="79" spans="1:13" ht="22.5" customHeight="1">
      <c r="A79" s="74" t="s">
        <v>162</v>
      </c>
      <c r="B79" s="74"/>
      <c r="C79" s="74"/>
      <c r="D79" s="74"/>
      <c r="E79" s="74"/>
      <c r="F79" s="74"/>
      <c r="G79" s="75"/>
      <c r="H79" s="28"/>
      <c r="I79" s="11"/>
      <c r="J79" s="11"/>
      <c r="K79" s="95">
        <v>-193</v>
      </c>
      <c r="L79" s="96"/>
      <c r="M79" s="95">
        <v>0</v>
      </c>
    </row>
    <row r="80" spans="1:13" ht="22.5" customHeight="1">
      <c r="A80" s="11" t="s">
        <v>115</v>
      </c>
      <c r="B80" s="11"/>
      <c r="C80" s="74"/>
      <c r="D80" s="74"/>
      <c r="E80" s="74"/>
      <c r="F80" s="74"/>
      <c r="G80" s="75"/>
      <c r="H80" s="28"/>
      <c r="I80" s="11"/>
      <c r="J80" s="11"/>
      <c r="K80" s="95">
        <v>-2</v>
      </c>
      <c r="L80" s="96"/>
      <c r="M80" s="95">
        <v>-3</v>
      </c>
    </row>
    <row r="81" spans="1:10" ht="22.5" customHeight="1">
      <c r="A81" s="74" t="s">
        <v>116</v>
      </c>
      <c r="B81" s="74"/>
      <c r="C81" s="74"/>
      <c r="D81" s="74"/>
      <c r="E81" s="74"/>
      <c r="F81" s="74"/>
      <c r="G81" s="75"/>
      <c r="H81" s="28"/>
      <c r="I81" s="11"/>
      <c r="J81" s="11"/>
    </row>
    <row r="82" spans="1:13" ht="22.5" customHeight="1">
      <c r="A82" s="74" t="s">
        <v>117</v>
      </c>
      <c r="B82" s="74"/>
      <c r="C82" s="74"/>
      <c r="D82" s="74"/>
      <c r="E82" s="74"/>
      <c r="F82" s="74"/>
      <c r="G82" s="75"/>
      <c r="H82" s="28"/>
      <c r="I82" s="11"/>
      <c r="J82" s="11"/>
      <c r="K82" s="95">
        <v>-20573</v>
      </c>
      <c r="L82" s="96"/>
      <c r="M82" s="95">
        <v>-14886</v>
      </c>
    </row>
    <row r="83" spans="1:13" ht="22.5" customHeight="1">
      <c r="A83" s="11" t="s">
        <v>94</v>
      </c>
      <c r="B83" s="74"/>
      <c r="C83" s="74"/>
      <c r="D83" s="74"/>
      <c r="E83" s="74"/>
      <c r="F83" s="74"/>
      <c r="G83" s="75"/>
      <c r="H83" s="28"/>
      <c r="I83" s="11"/>
      <c r="J83" s="11"/>
      <c r="K83" s="96">
        <v>260</v>
      </c>
      <c r="L83" s="96"/>
      <c r="M83" s="96">
        <v>236</v>
      </c>
    </row>
    <row r="84" spans="1:13" ht="22.5" customHeight="1">
      <c r="A84" s="74" t="s">
        <v>122</v>
      </c>
      <c r="B84" s="74"/>
      <c r="C84" s="74"/>
      <c r="D84" s="74"/>
      <c r="E84" s="74"/>
      <c r="F84" s="74"/>
      <c r="G84" s="75"/>
      <c r="H84" s="28"/>
      <c r="I84" s="11"/>
      <c r="J84" s="11"/>
      <c r="K84" s="112">
        <v>31883</v>
      </c>
      <c r="L84" s="96"/>
      <c r="M84" s="112">
        <v>18742</v>
      </c>
    </row>
    <row r="85" spans="1:10" ht="22.5" customHeight="1">
      <c r="A85" s="11" t="s">
        <v>109</v>
      </c>
      <c r="B85" s="74"/>
      <c r="C85" s="74"/>
      <c r="D85" s="74"/>
      <c r="E85" s="74"/>
      <c r="F85" s="74"/>
      <c r="G85" s="75"/>
      <c r="H85" s="28"/>
      <c r="I85" s="11"/>
      <c r="J85" s="11"/>
    </row>
    <row r="86" spans="1:13" ht="22.5" customHeight="1">
      <c r="A86" s="11" t="s">
        <v>49</v>
      </c>
      <c r="B86" s="74"/>
      <c r="C86" s="74"/>
      <c r="D86" s="74"/>
      <c r="E86" s="74"/>
      <c r="F86" s="74"/>
      <c r="G86" s="75"/>
      <c r="H86" s="28"/>
      <c r="I86" s="11"/>
      <c r="J86" s="11"/>
      <c r="K86" s="96">
        <f>SUM(K74:K84)</f>
        <v>114557</v>
      </c>
      <c r="L86" s="96"/>
      <c r="M86" s="96">
        <f>SUM(M74:M84)</f>
        <v>68539</v>
      </c>
    </row>
    <row r="87" spans="1:13" ht="22.5" customHeight="1">
      <c r="A87" s="11" t="s">
        <v>50</v>
      </c>
      <c r="B87" s="74"/>
      <c r="C87" s="74"/>
      <c r="D87" s="74"/>
      <c r="E87" s="74"/>
      <c r="F87" s="74"/>
      <c r="G87" s="75"/>
      <c r="H87" s="28"/>
      <c r="I87" s="11"/>
      <c r="J87" s="11"/>
      <c r="K87" s="109"/>
      <c r="L87" s="109"/>
      <c r="M87" s="109"/>
    </row>
    <row r="88" spans="1:13" ht="22.5" customHeight="1">
      <c r="A88" s="11" t="s">
        <v>51</v>
      </c>
      <c r="B88" s="74"/>
      <c r="C88" s="74"/>
      <c r="D88" s="74"/>
      <c r="E88" s="74"/>
      <c r="F88" s="74"/>
      <c r="G88" s="75"/>
      <c r="H88" s="28"/>
      <c r="I88" s="11"/>
      <c r="J88" s="11"/>
      <c r="K88" s="95">
        <v>-820</v>
      </c>
      <c r="L88" s="96"/>
      <c r="M88" s="95">
        <v>-1606</v>
      </c>
    </row>
    <row r="89" spans="1:13" ht="22.5" customHeight="1">
      <c r="A89" s="11" t="s">
        <v>60</v>
      </c>
      <c r="B89" s="11"/>
      <c r="C89" s="74"/>
      <c r="D89" s="74"/>
      <c r="E89" s="74"/>
      <c r="F89" s="74"/>
      <c r="G89" s="75"/>
      <c r="H89" s="28"/>
      <c r="I89" s="11"/>
      <c r="J89" s="11"/>
      <c r="K89" s="95">
        <v>-234626</v>
      </c>
      <c r="L89" s="96"/>
      <c r="M89" s="95">
        <v>-136988</v>
      </c>
    </row>
    <row r="90" spans="1:13" ht="22.5" customHeight="1">
      <c r="A90" s="11" t="s">
        <v>52</v>
      </c>
      <c r="B90" s="74"/>
      <c r="C90" s="74"/>
      <c r="D90" s="74"/>
      <c r="E90" s="74"/>
      <c r="F90" s="74"/>
      <c r="G90" s="75"/>
      <c r="H90" s="28"/>
      <c r="I90" s="11"/>
      <c r="J90" s="11"/>
      <c r="K90" s="95">
        <v>39353</v>
      </c>
      <c r="L90" s="96"/>
      <c r="M90" s="95">
        <v>-63516</v>
      </c>
    </row>
    <row r="91" spans="1:13" ht="22.5" customHeight="1">
      <c r="A91" s="11" t="s">
        <v>119</v>
      </c>
      <c r="B91" s="74"/>
      <c r="C91" s="74"/>
      <c r="D91" s="74"/>
      <c r="E91" s="74"/>
      <c r="F91" s="74"/>
      <c r="G91" s="75"/>
      <c r="H91" s="28"/>
      <c r="I91" s="11"/>
      <c r="J91" s="11"/>
      <c r="K91" s="116">
        <v>12916</v>
      </c>
      <c r="L91" s="96"/>
      <c r="M91" s="116">
        <v>-13662</v>
      </c>
    </row>
    <row r="92" spans="1:13" ht="22.5" customHeight="1">
      <c r="A92" s="11" t="s">
        <v>118</v>
      </c>
      <c r="B92" s="74"/>
      <c r="C92" s="74"/>
      <c r="D92" s="74"/>
      <c r="E92" s="74"/>
      <c r="F92" s="74"/>
      <c r="G92" s="75"/>
      <c r="H92" s="28"/>
      <c r="I92" s="11"/>
      <c r="J92" s="11"/>
      <c r="K92" s="95">
        <v>-530</v>
      </c>
      <c r="L92" s="96"/>
      <c r="M92" s="95">
        <v>-11558</v>
      </c>
    </row>
    <row r="93" spans="1:13" ht="22.5" customHeight="1">
      <c r="A93" s="11" t="s">
        <v>53</v>
      </c>
      <c r="B93" s="74"/>
      <c r="C93" s="74"/>
      <c r="D93" s="74"/>
      <c r="E93" s="74"/>
      <c r="F93" s="74"/>
      <c r="G93" s="75"/>
      <c r="H93" s="28"/>
      <c r="I93" s="11"/>
      <c r="J93" s="11"/>
      <c r="K93" s="95">
        <v>-1493</v>
      </c>
      <c r="L93" s="96"/>
      <c r="M93" s="95">
        <v>-3456</v>
      </c>
    </row>
    <row r="94" spans="1:13" ht="22.5" customHeight="1">
      <c r="A94" s="11" t="s">
        <v>54</v>
      </c>
      <c r="B94" s="74"/>
      <c r="C94" s="74"/>
      <c r="D94" s="74"/>
      <c r="E94" s="74"/>
      <c r="F94" s="74"/>
      <c r="G94" s="75"/>
      <c r="H94" s="28"/>
      <c r="I94" s="11"/>
      <c r="J94" s="11"/>
      <c r="K94" s="78"/>
      <c r="L94" s="79"/>
      <c r="M94" s="78"/>
    </row>
    <row r="95" spans="1:13" ht="22.5" customHeight="1">
      <c r="A95" s="11" t="s">
        <v>55</v>
      </c>
      <c r="B95" s="74"/>
      <c r="C95" s="74"/>
      <c r="D95" s="74"/>
      <c r="E95" s="74"/>
      <c r="F95" s="74"/>
      <c r="G95" s="75"/>
      <c r="H95" s="28"/>
      <c r="I95" s="11"/>
      <c r="J95" s="11"/>
      <c r="K95" s="95">
        <v>4103</v>
      </c>
      <c r="L95" s="96"/>
      <c r="M95" s="95">
        <v>-381</v>
      </c>
    </row>
    <row r="96" spans="1:13" ht="22.5" customHeight="1">
      <c r="A96" s="11" t="s">
        <v>56</v>
      </c>
      <c r="B96" s="74"/>
      <c r="C96" s="74"/>
      <c r="D96" s="74"/>
      <c r="E96" s="74"/>
      <c r="F96" s="74"/>
      <c r="G96" s="75"/>
      <c r="H96" s="28"/>
      <c r="I96" s="11"/>
      <c r="J96" s="11"/>
      <c r="K96" s="112">
        <v>73885</v>
      </c>
      <c r="L96" s="96"/>
      <c r="M96" s="112">
        <v>-13987</v>
      </c>
    </row>
    <row r="97" spans="1:13" ht="22.5" customHeight="1">
      <c r="A97" s="11" t="s">
        <v>141</v>
      </c>
      <c r="B97" s="74"/>
      <c r="C97" s="74"/>
      <c r="D97" s="74"/>
      <c r="E97" s="74"/>
      <c r="F97" s="74"/>
      <c r="G97" s="75"/>
      <c r="H97" s="28"/>
      <c r="I97" s="11"/>
      <c r="J97" s="11"/>
      <c r="K97" s="96">
        <f>SUM(K88:K96)+K86</f>
        <v>7345</v>
      </c>
      <c r="L97" s="96"/>
      <c r="M97" s="96">
        <f>SUM(M88:M96)+M86</f>
        <v>-176615</v>
      </c>
    </row>
    <row r="98" spans="1:13" ht="22.5" customHeight="1">
      <c r="A98" s="11" t="s">
        <v>72</v>
      </c>
      <c r="B98" s="74"/>
      <c r="C98" s="74"/>
      <c r="D98" s="74"/>
      <c r="E98" s="74"/>
      <c r="F98" s="74"/>
      <c r="G98" s="75"/>
      <c r="H98" s="28"/>
      <c r="I98" s="11"/>
      <c r="J98" s="11"/>
      <c r="K98" s="96">
        <v>-30165</v>
      </c>
      <c r="L98" s="96"/>
      <c r="M98" s="96">
        <v>-18265</v>
      </c>
    </row>
    <row r="99" spans="1:13" ht="22.5" customHeight="1">
      <c r="A99" s="11" t="s">
        <v>84</v>
      </c>
      <c r="B99" s="72"/>
      <c r="C99" s="72"/>
      <c r="D99" s="72"/>
      <c r="E99" s="72"/>
      <c r="F99" s="74"/>
      <c r="G99" s="75"/>
      <c r="H99" s="28"/>
      <c r="I99" s="11"/>
      <c r="J99" s="11"/>
      <c r="K99" s="96">
        <v>-17395</v>
      </c>
      <c r="L99" s="96"/>
      <c r="M99" s="96">
        <v>-10601</v>
      </c>
    </row>
    <row r="100" spans="1:13" ht="22.5" customHeight="1">
      <c r="A100" s="60" t="s">
        <v>97</v>
      </c>
      <c r="B100" s="72"/>
      <c r="C100" s="72"/>
      <c r="D100" s="72"/>
      <c r="E100" s="72"/>
      <c r="F100" s="74"/>
      <c r="G100" s="75"/>
      <c r="H100" s="28"/>
      <c r="I100" s="76"/>
      <c r="J100" s="76"/>
      <c r="K100" s="99">
        <f>SUM(K97:K99)</f>
        <v>-40215</v>
      </c>
      <c r="L100" s="96"/>
      <c r="M100" s="99">
        <f>SUM(M97:M99)</f>
        <v>-205481</v>
      </c>
    </row>
    <row r="101" spans="1:13" ht="22.5" customHeight="1">
      <c r="A101" s="60"/>
      <c r="B101" s="72"/>
      <c r="C101" s="72"/>
      <c r="D101" s="72"/>
      <c r="E101" s="72"/>
      <c r="F101" s="74"/>
      <c r="G101" s="75"/>
      <c r="H101" s="28"/>
      <c r="I101" s="76"/>
      <c r="J101" s="76"/>
      <c r="K101" s="96"/>
      <c r="L101" s="96"/>
      <c r="M101" s="96"/>
    </row>
    <row r="102" spans="1:13" ht="22.5" customHeight="1">
      <c r="A102" s="2" t="s">
        <v>8</v>
      </c>
      <c r="B102" s="11"/>
      <c r="C102" s="11"/>
      <c r="D102" s="11"/>
      <c r="E102" s="11"/>
      <c r="F102" s="11"/>
      <c r="G102" s="75"/>
      <c r="H102" s="28"/>
      <c r="I102" s="28"/>
      <c r="J102" s="64"/>
      <c r="K102" s="28"/>
      <c r="L102" s="64"/>
      <c r="M102" s="28"/>
    </row>
    <row r="103" spans="1:13" ht="22.5" customHeight="1">
      <c r="A103" s="52"/>
      <c r="B103" s="53"/>
      <c r="C103" s="53"/>
      <c r="D103" s="53"/>
      <c r="E103" s="13"/>
      <c r="F103" s="50"/>
      <c r="G103" s="7"/>
      <c r="H103" s="51"/>
      <c r="I103" s="16"/>
      <c r="J103" s="51"/>
      <c r="K103" s="54"/>
      <c r="L103" s="51"/>
      <c r="M103" s="54" t="s">
        <v>65</v>
      </c>
    </row>
    <row r="104" spans="1:13" ht="22.5" customHeight="1">
      <c r="A104" s="1" t="s">
        <v>74</v>
      </c>
      <c r="B104" s="20"/>
      <c r="C104" s="20"/>
      <c r="D104" s="20"/>
      <c r="E104" s="20"/>
      <c r="F104" s="21"/>
      <c r="G104" s="22"/>
      <c r="H104" s="21"/>
      <c r="I104" s="27"/>
      <c r="J104" s="21"/>
      <c r="K104" s="27"/>
      <c r="L104" s="21"/>
      <c r="M104" s="27"/>
    </row>
    <row r="105" spans="1:13" ht="22.5" customHeight="1">
      <c r="A105" s="60" t="s">
        <v>105</v>
      </c>
      <c r="B105" s="11"/>
      <c r="C105" s="67"/>
      <c r="D105" s="67"/>
      <c r="E105" s="67"/>
      <c r="F105" s="68"/>
      <c r="G105" s="69"/>
      <c r="H105" s="70"/>
      <c r="I105" s="70"/>
      <c r="J105" s="71"/>
      <c r="K105" s="70"/>
      <c r="L105" s="71"/>
      <c r="M105" s="70"/>
    </row>
    <row r="106" spans="1:13" ht="22.5" customHeight="1">
      <c r="A106" s="55" t="s">
        <v>147</v>
      </c>
      <c r="B106" s="21"/>
      <c r="C106" s="21"/>
      <c r="D106" s="21"/>
      <c r="E106" s="21"/>
      <c r="F106" s="21"/>
      <c r="G106" s="22"/>
      <c r="H106" s="21"/>
      <c r="I106" s="21"/>
      <c r="J106" s="21"/>
      <c r="K106" s="21"/>
      <c r="L106" s="21"/>
      <c r="M106" s="21"/>
    </row>
    <row r="107" spans="2:13" ht="22.5" customHeight="1">
      <c r="B107" s="34"/>
      <c r="C107" s="34"/>
      <c r="D107" s="34"/>
      <c r="E107" s="34"/>
      <c r="F107" s="34"/>
      <c r="G107" s="35"/>
      <c r="H107" s="34"/>
      <c r="I107" s="16"/>
      <c r="J107" s="3"/>
      <c r="K107" s="36"/>
      <c r="L107" s="37"/>
      <c r="M107" s="36" t="s">
        <v>64</v>
      </c>
    </row>
    <row r="108" spans="6:13" ht="22.5" customHeight="1">
      <c r="F108" s="3"/>
      <c r="G108" s="41"/>
      <c r="H108" s="3"/>
      <c r="I108" s="16"/>
      <c r="J108" s="3"/>
      <c r="K108" s="57">
        <v>2017</v>
      </c>
      <c r="L108" s="39"/>
      <c r="M108" s="57">
        <v>2016</v>
      </c>
    </row>
    <row r="109" spans="1:13" ht="22.5" customHeight="1">
      <c r="A109" s="60" t="s">
        <v>58</v>
      </c>
      <c r="B109" s="72"/>
      <c r="C109" s="72"/>
      <c r="D109" s="72"/>
      <c r="E109" s="72"/>
      <c r="F109" s="72"/>
      <c r="G109" s="73"/>
      <c r="H109" s="28"/>
      <c r="I109" s="11"/>
      <c r="J109" s="11"/>
      <c r="K109" s="77"/>
      <c r="L109" s="76"/>
      <c r="M109" s="77"/>
    </row>
    <row r="110" spans="1:13" ht="22.5" customHeight="1">
      <c r="A110" s="11" t="s">
        <v>159</v>
      </c>
      <c r="B110" s="74"/>
      <c r="C110" s="11"/>
      <c r="D110" s="74"/>
      <c r="E110" s="74"/>
      <c r="F110" s="72"/>
      <c r="G110" s="73"/>
      <c r="H110" s="28"/>
      <c r="I110" s="11"/>
      <c r="J110" s="11"/>
      <c r="K110" s="96">
        <v>-110131</v>
      </c>
      <c r="L110" s="96"/>
      <c r="M110" s="96">
        <v>0</v>
      </c>
    </row>
    <row r="111" spans="1:13" ht="22.5" customHeight="1">
      <c r="A111" s="11" t="s">
        <v>110</v>
      </c>
      <c r="B111" s="74"/>
      <c r="C111" s="74"/>
      <c r="D111" s="74"/>
      <c r="E111" s="74"/>
      <c r="F111" s="74"/>
      <c r="G111" s="73"/>
      <c r="H111" s="28"/>
      <c r="I111" s="11"/>
      <c r="J111" s="11"/>
      <c r="K111" s="95">
        <v>-37326</v>
      </c>
      <c r="L111" s="96"/>
      <c r="M111" s="95">
        <v>11078</v>
      </c>
    </row>
    <row r="112" spans="1:13" ht="22.5" customHeight="1">
      <c r="A112" s="74" t="s">
        <v>93</v>
      </c>
      <c r="B112" s="74"/>
      <c r="C112" s="74"/>
      <c r="D112" s="74"/>
      <c r="E112" s="74"/>
      <c r="F112" s="74"/>
      <c r="G112" s="75"/>
      <c r="H112" s="28"/>
      <c r="I112" s="11"/>
      <c r="J112" s="11"/>
      <c r="K112" s="95">
        <v>-1616</v>
      </c>
      <c r="L112" s="96"/>
      <c r="M112" s="95">
        <v>-358</v>
      </c>
    </row>
    <row r="113" spans="1:13" ht="22.5" customHeight="1">
      <c r="A113" s="74" t="s">
        <v>95</v>
      </c>
      <c r="B113" s="74"/>
      <c r="C113" s="74"/>
      <c r="D113" s="74"/>
      <c r="E113" s="74"/>
      <c r="F113" s="74"/>
      <c r="G113" s="75"/>
      <c r="H113" s="28"/>
      <c r="I113" s="11"/>
      <c r="J113" s="11"/>
      <c r="K113" s="95">
        <v>8</v>
      </c>
      <c r="L113" s="96"/>
      <c r="M113" s="95">
        <v>17</v>
      </c>
    </row>
    <row r="114" spans="1:13" ht="22.5" customHeight="1">
      <c r="A114" s="60" t="s">
        <v>169</v>
      </c>
      <c r="B114" s="72"/>
      <c r="C114" s="72"/>
      <c r="D114" s="72"/>
      <c r="E114" s="72"/>
      <c r="F114" s="74"/>
      <c r="G114" s="75"/>
      <c r="H114" s="28"/>
      <c r="I114" s="11"/>
      <c r="J114" s="11"/>
      <c r="K114" s="99">
        <f>SUM(K110:K113)</f>
        <v>-149065</v>
      </c>
      <c r="L114" s="96"/>
      <c r="M114" s="99">
        <f>SUM(M110:M113)</f>
        <v>10737</v>
      </c>
    </row>
    <row r="115" spans="1:13" ht="22.5" customHeight="1">
      <c r="A115" s="60" t="s">
        <v>57</v>
      </c>
      <c r="B115" s="72"/>
      <c r="C115" s="72"/>
      <c r="D115" s="72"/>
      <c r="E115" s="72"/>
      <c r="F115" s="72"/>
      <c r="G115" s="73"/>
      <c r="H115" s="28"/>
      <c r="I115" s="11"/>
      <c r="J115" s="11"/>
      <c r="K115" s="110"/>
      <c r="L115" s="109"/>
      <c r="M115" s="110"/>
    </row>
    <row r="116" spans="1:13" ht="22.5" customHeight="1">
      <c r="A116" s="11" t="s">
        <v>140</v>
      </c>
      <c r="B116" s="74"/>
      <c r="C116" s="11"/>
      <c r="D116" s="74"/>
      <c r="E116" s="74"/>
      <c r="F116" s="72"/>
      <c r="G116" s="73"/>
      <c r="H116" s="28"/>
      <c r="I116" s="11"/>
      <c r="J116" s="11"/>
      <c r="K116" s="96">
        <v>-326162</v>
      </c>
      <c r="L116" s="96"/>
      <c r="M116" s="96">
        <v>17655</v>
      </c>
    </row>
    <row r="117" spans="1:13" ht="22.5" customHeight="1">
      <c r="A117" s="2" t="s">
        <v>175</v>
      </c>
      <c r="B117" s="74"/>
      <c r="C117" s="11"/>
      <c r="D117" s="74"/>
      <c r="E117" s="74"/>
      <c r="F117" s="74"/>
      <c r="G117" s="75"/>
      <c r="H117" s="28"/>
      <c r="I117" s="11"/>
      <c r="J117" s="11"/>
      <c r="K117" s="96">
        <v>400000</v>
      </c>
      <c r="L117" s="96"/>
      <c r="M117" s="96">
        <v>0</v>
      </c>
    </row>
    <row r="118" spans="1:13" ht="22.5" customHeight="1">
      <c r="A118" s="11" t="s">
        <v>123</v>
      </c>
      <c r="B118" s="74"/>
      <c r="C118" s="74"/>
      <c r="D118" s="74"/>
      <c r="E118" s="74"/>
      <c r="F118" s="74"/>
      <c r="G118" s="75"/>
      <c r="H118" s="28"/>
      <c r="I118" s="11"/>
      <c r="J118" s="11"/>
      <c r="K118" s="96">
        <v>6530</v>
      </c>
      <c r="L118" s="96"/>
      <c r="M118" s="96">
        <v>18700</v>
      </c>
    </row>
    <row r="119" spans="1:13" ht="22.5" customHeight="1">
      <c r="A119" s="11" t="s">
        <v>89</v>
      </c>
      <c r="B119" s="74"/>
      <c r="C119" s="74"/>
      <c r="D119" s="74"/>
      <c r="E119" s="74"/>
      <c r="F119" s="74"/>
      <c r="G119" s="75"/>
      <c r="H119" s="28"/>
      <c r="I119" s="11"/>
      <c r="J119" s="11"/>
      <c r="K119" s="95">
        <v>-11769</v>
      </c>
      <c r="L119" s="96"/>
      <c r="M119" s="95">
        <v>-7080</v>
      </c>
    </row>
    <row r="120" spans="1:13" ht="22.5" customHeight="1">
      <c r="A120" s="2" t="s">
        <v>176</v>
      </c>
      <c r="B120" s="74"/>
      <c r="C120" s="74"/>
      <c r="D120" s="74"/>
      <c r="E120" s="74"/>
      <c r="F120" s="74"/>
      <c r="G120" s="75"/>
      <c r="H120" s="28"/>
      <c r="I120" s="11"/>
      <c r="J120" s="11"/>
      <c r="K120" s="95">
        <v>84794</v>
      </c>
      <c r="L120" s="96"/>
      <c r="M120" s="95">
        <v>150000</v>
      </c>
    </row>
    <row r="121" spans="1:13" ht="22.5" customHeight="1">
      <c r="A121" s="2" t="s">
        <v>177</v>
      </c>
      <c r="B121" s="74"/>
      <c r="C121" s="74"/>
      <c r="D121" s="74"/>
      <c r="E121" s="74"/>
      <c r="F121" s="74"/>
      <c r="G121" s="75"/>
      <c r="H121" s="28"/>
      <c r="I121" s="11"/>
      <c r="J121" s="11"/>
      <c r="K121" s="95">
        <v>-2240</v>
      </c>
      <c r="L121" s="96"/>
      <c r="M121" s="95">
        <v>-35999</v>
      </c>
    </row>
    <row r="122" spans="1:13" ht="22.5" customHeight="1">
      <c r="A122" s="11" t="s">
        <v>124</v>
      </c>
      <c r="B122" s="72"/>
      <c r="C122" s="72"/>
      <c r="D122" s="72"/>
      <c r="E122" s="72"/>
      <c r="F122" s="74"/>
      <c r="G122" s="75"/>
      <c r="H122" s="28"/>
      <c r="I122" s="11"/>
      <c r="J122" s="11"/>
      <c r="K122" s="95">
        <v>-722</v>
      </c>
      <c r="L122" s="96"/>
      <c r="M122" s="95">
        <v>-303</v>
      </c>
    </row>
    <row r="123" spans="1:13" ht="22.5" customHeight="1">
      <c r="A123" s="11" t="s">
        <v>143</v>
      </c>
      <c r="B123" s="72"/>
      <c r="C123" s="72"/>
      <c r="D123" s="72"/>
      <c r="E123" s="72"/>
      <c r="F123" s="74"/>
      <c r="G123" s="75"/>
      <c r="H123" s="28"/>
      <c r="I123" s="11"/>
      <c r="J123" s="11"/>
      <c r="K123" s="95">
        <v>42961</v>
      </c>
      <c r="L123" s="96"/>
      <c r="M123" s="95">
        <v>0</v>
      </c>
    </row>
    <row r="124" spans="1:13" ht="22.5" customHeight="1">
      <c r="A124" s="11" t="s">
        <v>137</v>
      </c>
      <c r="B124" s="11"/>
      <c r="C124" s="74"/>
      <c r="D124" s="74"/>
      <c r="E124" s="74"/>
      <c r="F124" s="74"/>
      <c r="G124" s="75"/>
      <c r="H124" s="28"/>
      <c r="I124" s="11"/>
      <c r="J124" s="11"/>
      <c r="K124" s="95">
        <v>-10684</v>
      </c>
      <c r="L124" s="96"/>
      <c r="M124" s="95">
        <v>0</v>
      </c>
    </row>
    <row r="125" spans="1:13" ht="22.5" customHeight="1">
      <c r="A125" s="60" t="s">
        <v>158</v>
      </c>
      <c r="B125" s="11"/>
      <c r="C125" s="72"/>
      <c r="D125" s="72"/>
      <c r="E125" s="72"/>
      <c r="F125" s="74"/>
      <c r="G125" s="75"/>
      <c r="H125" s="28"/>
      <c r="I125" s="11"/>
      <c r="J125" s="11"/>
      <c r="K125" s="99">
        <f>SUM(K116:K124)</f>
        <v>182708</v>
      </c>
      <c r="L125" s="96"/>
      <c r="M125" s="99">
        <f>SUM(M116:M124)</f>
        <v>142973</v>
      </c>
    </row>
    <row r="126" spans="1:13" ht="22.5" customHeight="1">
      <c r="A126" s="60" t="s">
        <v>138</v>
      </c>
      <c r="B126" s="74"/>
      <c r="C126" s="74"/>
      <c r="D126" s="74"/>
      <c r="E126" s="74"/>
      <c r="F126" s="74"/>
      <c r="G126" s="75"/>
      <c r="H126" s="28"/>
      <c r="I126" s="77"/>
      <c r="J126" s="76"/>
      <c r="K126" s="95">
        <f>SUM(K100,K114,K125)</f>
        <v>-6572</v>
      </c>
      <c r="L126" s="96"/>
      <c r="M126" s="95">
        <f>SUM(M100,M114,M125)</f>
        <v>-51771</v>
      </c>
    </row>
    <row r="127" spans="1:13" ht="22.5" customHeight="1">
      <c r="A127" s="11" t="s">
        <v>68</v>
      </c>
      <c r="B127" s="11"/>
      <c r="C127" s="11"/>
      <c r="D127" s="11"/>
      <c r="E127" s="11"/>
      <c r="F127" s="11"/>
      <c r="G127" s="75"/>
      <c r="H127" s="28"/>
      <c r="I127" s="28"/>
      <c r="J127" s="64"/>
      <c r="K127" s="112">
        <v>78721</v>
      </c>
      <c r="L127" s="96"/>
      <c r="M127" s="112">
        <v>71470</v>
      </c>
    </row>
    <row r="128" spans="1:13" ht="22.5" customHeight="1" thickBot="1">
      <c r="A128" s="60" t="s">
        <v>69</v>
      </c>
      <c r="K128" s="100">
        <f>SUM(K126:K127)</f>
        <v>72149</v>
      </c>
      <c r="L128" s="96"/>
      <c r="M128" s="100">
        <f>SUM(M126:M127)</f>
        <v>19699</v>
      </c>
    </row>
    <row r="129" spans="1:13" ht="22.5" customHeight="1" thickTop="1">
      <c r="A129" s="60"/>
      <c r="K129" s="96"/>
      <c r="L129" s="96"/>
      <c r="M129" s="96"/>
    </row>
    <row r="130" ht="22.5" customHeight="1">
      <c r="A130" s="2" t="s">
        <v>8</v>
      </c>
    </row>
  </sheetData>
  <sheetProtection/>
  <printOptions/>
  <pageMargins left="0.8661417322834646" right="0.5511811023622047" top="0.9055118110236221" bottom="0.3937007874015748" header="0.31496062992125984" footer="0.31496062992125984"/>
  <pageSetup horizontalDpi="600" verticalDpi="600" orientation="portrait" paperSize="9" scale="88" r:id="rId1"/>
  <rowBreaks count="3" manualBreakCount="3">
    <brk id="33" max="12" man="1"/>
    <brk id="66" max="12" man="1"/>
    <brk id="10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view="pageBreakPreview" zoomScale="115" zoomScaleSheetLayoutView="115" workbookViewId="0" topLeftCell="A1">
      <selection activeCell="Q4" sqref="Q4"/>
    </sheetView>
  </sheetViews>
  <sheetFormatPr defaultColWidth="9.140625" defaultRowHeight="24" customHeight="1"/>
  <cols>
    <col min="1" max="1" width="27.7109375" style="80" customWidth="1"/>
    <col min="2" max="2" width="2.28125" style="80" customWidth="1"/>
    <col min="3" max="3" width="13.28125" style="80" customWidth="1"/>
    <col min="4" max="4" width="0.71875" style="80" customWidth="1"/>
    <col min="5" max="5" width="13.28125" style="80" customWidth="1"/>
    <col min="6" max="6" width="0.9921875" style="80" customWidth="1"/>
    <col min="7" max="7" width="13.28125" style="80" customWidth="1"/>
    <col min="8" max="8" width="0.71875" style="80" customWidth="1"/>
    <col min="9" max="9" width="13.28125" style="80" customWidth="1"/>
    <col min="10" max="10" width="0.71875" style="80" customWidth="1"/>
    <col min="11" max="11" width="13.28125" style="80" customWidth="1"/>
    <col min="12" max="12" width="0.71875" style="80" customWidth="1"/>
    <col min="13" max="13" width="13.28125" style="80" customWidth="1"/>
    <col min="14" max="16384" width="9.140625" style="80" customWidth="1"/>
  </cols>
  <sheetData>
    <row r="1" ht="24" customHeight="1">
      <c r="M1" s="54" t="s">
        <v>65</v>
      </c>
    </row>
    <row r="2" spans="1:13" ht="24" customHeight="1">
      <c r="A2" s="81" t="s">
        <v>74</v>
      </c>
      <c r="B2" s="82"/>
      <c r="C2" s="82"/>
      <c r="D2" s="82"/>
      <c r="E2" s="82"/>
      <c r="F2" s="82"/>
      <c r="G2" s="82"/>
      <c r="H2" s="82"/>
      <c r="J2" s="84"/>
      <c r="K2" s="83"/>
      <c r="L2" s="84"/>
      <c r="M2" s="83"/>
    </row>
    <row r="3" spans="1:13" ht="24" customHeight="1">
      <c r="A3" s="85" t="s">
        <v>106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24" customHeight="1">
      <c r="A4" s="55" t="s">
        <v>147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24" customHeight="1">
      <c r="A5" s="87"/>
      <c r="B5" s="85"/>
      <c r="C5" s="85"/>
      <c r="D5" s="85"/>
      <c r="E5" s="85"/>
      <c r="F5" s="85"/>
      <c r="G5" s="85"/>
      <c r="H5" s="85"/>
      <c r="I5" s="88"/>
      <c r="J5" s="85"/>
      <c r="K5" s="88"/>
      <c r="L5" s="85"/>
      <c r="M5" s="36" t="s">
        <v>64</v>
      </c>
    </row>
    <row r="6" spans="9:11" s="89" customFormat="1" ht="24" customHeight="1">
      <c r="I6" s="117" t="s">
        <v>4</v>
      </c>
      <c r="J6" s="117"/>
      <c r="K6" s="117"/>
    </row>
    <row r="7" spans="3:10" s="89" customFormat="1" ht="24" customHeight="1">
      <c r="C7" s="89" t="s">
        <v>7</v>
      </c>
      <c r="I7" s="89" t="s">
        <v>37</v>
      </c>
      <c r="J7" s="91"/>
    </row>
    <row r="8" spans="3:10" s="89" customFormat="1" ht="24" customHeight="1">
      <c r="C8" s="89" t="s">
        <v>100</v>
      </c>
      <c r="E8" s="89" t="s">
        <v>78</v>
      </c>
      <c r="G8" s="80"/>
      <c r="I8" s="89" t="s">
        <v>80</v>
      </c>
      <c r="J8" s="91"/>
    </row>
    <row r="9" spans="3:13" ht="24" customHeight="1">
      <c r="C9" s="90" t="s">
        <v>2</v>
      </c>
      <c r="E9" s="90" t="s">
        <v>77</v>
      </c>
      <c r="F9" s="91"/>
      <c r="G9" s="90" t="s">
        <v>170</v>
      </c>
      <c r="I9" s="90" t="s">
        <v>79</v>
      </c>
      <c r="K9" s="90" t="s">
        <v>5</v>
      </c>
      <c r="M9" s="90" t="s">
        <v>1</v>
      </c>
    </row>
    <row r="10" spans="3:13" ht="15.75" customHeight="1">
      <c r="C10" s="91"/>
      <c r="E10" s="91"/>
      <c r="F10" s="91"/>
      <c r="G10" s="91"/>
      <c r="I10" s="91"/>
      <c r="K10" s="91"/>
      <c r="M10" s="91"/>
    </row>
    <row r="11" spans="1:13" ht="24" customHeight="1">
      <c r="A11" s="81" t="s">
        <v>90</v>
      </c>
      <c r="B11" s="81"/>
      <c r="C11" s="92">
        <v>200000</v>
      </c>
      <c r="D11" s="92"/>
      <c r="E11" s="92">
        <v>70718</v>
      </c>
      <c r="F11" s="92"/>
      <c r="G11" s="92">
        <v>0</v>
      </c>
      <c r="H11" s="92"/>
      <c r="I11" s="92">
        <v>11681</v>
      </c>
      <c r="J11" s="31"/>
      <c r="K11" s="92">
        <v>128713</v>
      </c>
      <c r="L11" s="92"/>
      <c r="M11" s="92">
        <f>SUM(C11:K11)</f>
        <v>411112</v>
      </c>
    </row>
    <row r="12" spans="1:13" ht="24" customHeight="1">
      <c r="A12" s="80" t="s">
        <v>157</v>
      </c>
      <c r="B12" s="81"/>
      <c r="C12" s="92">
        <v>0</v>
      </c>
      <c r="D12" s="92"/>
      <c r="E12" s="92">
        <v>0</v>
      </c>
      <c r="F12" s="92"/>
      <c r="G12" s="92">
        <v>0</v>
      </c>
      <c r="H12" s="92"/>
      <c r="I12" s="92">
        <v>0</v>
      </c>
      <c r="J12" s="31"/>
      <c r="K12" s="92">
        <v>-35999</v>
      </c>
      <c r="L12" s="92"/>
      <c r="M12" s="92">
        <f>SUM(C12:K12)</f>
        <v>-35999</v>
      </c>
    </row>
    <row r="13" spans="1:13" ht="24" customHeight="1">
      <c r="A13" s="80" t="s">
        <v>66</v>
      </c>
      <c r="C13" s="92">
        <v>0</v>
      </c>
      <c r="E13" s="92">
        <v>0</v>
      </c>
      <c r="F13" s="92"/>
      <c r="G13" s="92">
        <v>0</v>
      </c>
      <c r="H13" s="92"/>
      <c r="I13" s="92">
        <v>0</v>
      </c>
      <c r="J13" s="31"/>
      <c r="K13" s="92">
        <v>45144</v>
      </c>
      <c r="L13" s="92"/>
      <c r="M13" s="92">
        <f>SUM(E13:K13)</f>
        <v>45144</v>
      </c>
    </row>
    <row r="14" spans="1:13" ht="24" customHeight="1" thickBot="1">
      <c r="A14" s="81" t="s">
        <v>149</v>
      </c>
      <c r="B14" s="81"/>
      <c r="C14" s="93">
        <f>SUM(C11:C13)</f>
        <v>200000</v>
      </c>
      <c r="D14" s="81"/>
      <c r="E14" s="93">
        <f>SUM(E11:E13)</f>
        <v>70718</v>
      </c>
      <c r="F14" s="92"/>
      <c r="G14" s="93">
        <f>SUM(G11:G13)</f>
        <v>0</v>
      </c>
      <c r="H14" s="92"/>
      <c r="I14" s="93">
        <f>SUM(I11:I13)</f>
        <v>11681</v>
      </c>
      <c r="J14" s="31"/>
      <c r="K14" s="93">
        <f>SUM(K11:K13)</f>
        <v>137858</v>
      </c>
      <c r="L14" s="92"/>
      <c r="M14" s="93">
        <f>SUM(M11:M13)</f>
        <v>420257</v>
      </c>
    </row>
    <row r="15" spans="3:13" ht="24" customHeight="1" thickTop="1">
      <c r="C15" s="91"/>
      <c r="E15" s="91"/>
      <c r="F15" s="91"/>
      <c r="G15" s="91"/>
      <c r="I15" s="91"/>
      <c r="K15" s="91"/>
      <c r="M15" s="91"/>
    </row>
    <row r="16" spans="1:13" ht="24" customHeight="1">
      <c r="A16" s="81" t="s">
        <v>133</v>
      </c>
      <c r="B16" s="81"/>
      <c r="C16" s="113">
        <v>200000</v>
      </c>
      <c r="D16" s="113"/>
      <c r="E16" s="113">
        <v>70718</v>
      </c>
      <c r="F16" s="113"/>
      <c r="G16" s="113">
        <v>0</v>
      </c>
      <c r="H16" s="113"/>
      <c r="I16" s="113">
        <v>16846</v>
      </c>
      <c r="J16" s="94"/>
      <c r="K16" s="113">
        <v>188212</v>
      </c>
      <c r="L16" s="92"/>
      <c r="M16" s="113">
        <f>SUM(C16:K16)</f>
        <v>475776</v>
      </c>
    </row>
    <row r="17" spans="1:13" ht="24" customHeight="1">
      <c r="A17" s="80" t="s">
        <v>174</v>
      </c>
      <c r="B17" s="81"/>
      <c r="C17" s="113">
        <v>0</v>
      </c>
      <c r="D17" s="113"/>
      <c r="E17" s="113">
        <v>0</v>
      </c>
      <c r="F17" s="113"/>
      <c r="G17" s="113">
        <v>400000</v>
      </c>
      <c r="H17" s="113"/>
      <c r="I17" s="113">
        <v>0</v>
      </c>
      <c r="J17" s="94"/>
      <c r="K17" s="113">
        <v>0</v>
      </c>
      <c r="L17" s="92"/>
      <c r="M17" s="113">
        <f>SUM(C17:K17)</f>
        <v>400000</v>
      </c>
    </row>
    <row r="18" spans="1:13" ht="24" customHeight="1">
      <c r="A18" s="80" t="s">
        <v>157</v>
      </c>
      <c r="B18" s="81"/>
      <c r="C18" s="113">
        <v>20000</v>
      </c>
      <c r="D18" s="113"/>
      <c r="E18" s="113">
        <v>0</v>
      </c>
      <c r="F18" s="113"/>
      <c r="G18" s="113">
        <v>0</v>
      </c>
      <c r="H18" s="113"/>
      <c r="I18" s="113">
        <v>0</v>
      </c>
      <c r="J18" s="94"/>
      <c r="K18" s="113">
        <v>-22240</v>
      </c>
      <c r="L18" s="92"/>
      <c r="M18" s="113">
        <f>SUM(C18:K18)</f>
        <v>-2240</v>
      </c>
    </row>
    <row r="19" spans="1:13" ht="24" customHeight="1">
      <c r="A19" s="80" t="s">
        <v>66</v>
      </c>
      <c r="C19" s="113">
        <v>0</v>
      </c>
      <c r="D19" s="113"/>
      <c r="E19" s="113">
        <v>0</v>
      </c>
      <c r="F19" s="113"/>
      <c r="G19" s="113">
        <v>0</v>
      </c>
      <c r="H19" s="113"/>
      <c r="I19" s="113">
        <v>0</v>
      </c>
      <c r="J19" s="94"/>
      <c r="K19" s="113">
        <v>71030</v>
      </c>
      <c r="L19" s="92"/>
      <c r="M19" s="113">
        <f>SUM(C19:K19)</f>
        <v>71030</v>
      </c>
    </row>
    <row r="20" spans="1:13" ht="24" customHeight="1" thickBot="1">
      <c r="A20" s="81" t="s">
        <v>148</v>
      </c>
      <c r="B20" s="81"/>
      <c r="C20" s="93">
        <f>SUM(C16:C19)</f>
        <v>220000</v>
      </c>
      <c r="D20" s="81"/>
      <c r="E20" s="93">
        <f>SUM(E16:E19)</f>
        <v>70718</v>
      </c>
      <c r="F20" s="92"/>
      <c r="G20" s="93">
        <f>SUM(G16:G19)</f>
        <v>400000</v>
      </c>
      <c r="H20" s="92"/>
      <c r="I20" s="93">
        <f>SUM(I16:I19)</f>
        <v>16846</v>
      </c>
      <c r="J20" s="31"/>
      <c r="K20" s="93">
        <f>SUM(K16:K19)</f>
        <v>237002</v>
      </c>
      <c r="L20" s="92"/>
      <c r="M20" s="93">
        <f>SUM(M16:M19)</f>
        <v>944566</v>
      </c>
    </row>
    <row r="21" spans="3:13" ht="24" customHeight="1" thickTop="1">
      <c r="C21" s="91"/>
      <c r="E21" s="91"/>
      <c r="F21" s="91"/>
      <c r="G21" s="91"/>
      <c r="I21" s="91"/>
      <c r="K21" s="91"/>
      <c r="M21" s="91"/>
    </row>
    <row r="22" ht="24" customHeight="1">
      <c r="A22" s="80" t="s">
        <v>8</v>
      </c>
    </row>
  </sheetData>
  <sheetProtection/>
  <mergeCells count="1">
    <mergeCell ref="I6:K6"/>
  </mergeCells>
  <printOptions horizontalCentered="1"/>
  <pageMargins left="0.7874015748031497" right="0.3937007874015748" top="0.9055118110236221" bottom="0.3937007874015748" header="0.1968503937007874" footer="0.1968503937007874"/>
  <pageSetup firstPageNumber="2" useFirstPageNumber="1" horizontalDpi="600" verticalDpi="600" orientation="portrait" paperSize="9" scale="80" r:id="rId1"/>
  <headerFooter alignWithMargins="0">
    <oddFooter>&amp;R&amp;"Arial,Regular"&amp;8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JMU</cp:lastModifiedBy>
  <cp:lastPrinted>2017-08-10T14:27:30Z</cp:lastPrinted>
  <dcterms:created xsi:type="dcterms:W3CDTF">1999-03-31T19:46:17Z</dcterms:created>
  <dcterms:modified xsi:type="dcterms:W3CDTF">2017-08-10T14:27:47Z</dcterms:modified>
  <cp:category/>
  <cp:version/>
  <cp:contentType/>
  <cp:contentStatus/>
</cp:coreProperties>
</file>