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25" windowWidth="10710" windowHeight="9015" firstSheet="2" activeTab="3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Print_Area_MI" localSheetId="2">'BS PL CF'!$A$95:$M$122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phannita</author>
  </authors>
  <commentList>
    <comment ref="K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M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<sst xmlns="http://schemas.openxmlformats.org/spreadsheetml/2006/main" count="220" uniqueCount="171">
  <si>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</si>
  <si>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</si>
  <si>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</si>
  <si>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</si>
  <si>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</si>
  <si>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</si>
  <si>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</si>
  <si>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 xml:space="preserve"> paid-up</t>
  </si>
  <si>
    <t>Issued and</t>
  </si>
  <si>
    <t>The accompanying notes are an integral part of the financial statements.</t>
  </si>
  <si>
    <t>Note</t>
  </si>
  <si>
    <t>Registered</t>
  </si>
  <si>
    <t xml:space="preserve">Other current assets </t>
  </si>
  <si>
    <t>of current portion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</si>
  <si>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</si>
  <si>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</si>
  <si>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</si>
  <si>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</si>
  <si>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</si>
  <si>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</si>
  <si>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</si>
  <si>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</si>
  <si>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</si>
  <si>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</si>
  <si>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</si>
  <si>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</si>
  <si>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</si>
  <si>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</si>
  <si>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</si>
  <si>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</si>
  <si>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</si>
  <si>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</si>
  <si>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</si>
  <si>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</si>
  <si>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</si>
  <si>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</si>
  <si>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</si>
  <si>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</si>
  <si>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</si>
  <si>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Appropriated - statutory reserve</t>
  </si>
  <si>
    <t>Selling expenses</t>
  </si>
  <si>
    <t>Administrative expenses</t>
  </si>
  <si>
    <t>Directors</t>
  </si>
  <si>
    <t>Refundable input tax</t>
  </si>
  <si>
    <t>Financial lease receivables - net</t>
  </si>
  <si>
    <t>Undue output tax - net of current portion</t>
  </si>
  <si>
    <t>Appropriated -</t>
  </si>
  <si>
    <t>Current portion of financial lease receivables</t>
  </si>
  <si>
    <t xml:space="preserve">Restricted bank deposits </t>
  </si>
  <si>
    <t xml:space="preserve">Current portion of undue output tax </t>
  </si>
  <si>
    <t>Trade and other receivables</t>
  </si>
  <si>
    <t>Trade and other payables</t>
  </si>
  <si>
    <t>17</t>
  </si>
  <si>
    <t>Equipment</t>
  </si>
  <si>
    <t xml:space="preserve">Intangible assets </t>
  </si>
  <si>
    <t xml:space="preserve">Factoring receivables - net of current portion </t>
  </si>
  <si>
    <t>income tax expenses</t>
  </si>
  <si>
    <t>Income tax expenses</t>
  </si>
  <si>
    <t>Current portion of factoring receivables</t>
  </si>
  <si>
    <t>14</t>
  </si>
  <si>
    <t xml:space="preserve">Statement of financial position </t>
  </si>
  <si>
    <t>Statement of financial position (continued)</t>
  </si>
  <si>
    <t>Statement of comprehensive income</t>
  </si>
  <si>
    <t>Statement of change in shareholders' equity</t>
  </si>
  <si>
    <t xml:space="preserve">Profit before finance cost and </t>
  </si>
  <si>
    <t>Profit before income tax expenses</t>
  </si>
  <si>
    <t>Cash flow statement</t>
  </si>
  <si>
    <t>Cash flows from operating activities</t>
  </si>
  <si>
    <t>Profit before tax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</si>
  <si>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</si>
  <si>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</si>
  <si>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</si>
  <si>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</si>
  <si>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</si>
  <si>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</si>
  <si>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Profit from operating activites before change in 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</si>
  <si>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</si>
  <si>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</si>
  <si>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</si>
  <si>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</si>
  <si>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</si>
  <si>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Financial lease and hire-purchase receivables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</si>
  <si>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</si>
  <si>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</si>
  <si>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</si>
  <si>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</si>
  <si>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</si>
  <si>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 statement (continued)</t>
  </si>
  <si>
    <t>Cash flows from investing activities</t>
  </si>
  <si>
    <t>Profit or loss:</t>
  </si>
  <si>
    <t xml:space="preserve">   Loan receivables</t>
  </si>
  <si>
    <t>31 March</t>
  </si>
  <si>
    <t>31 December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</si>
  <si>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</si>
  <si>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</si>
  <si>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</si>
  <si>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</si>
  <si>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</si>
  <si>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</si>
  <si>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Other comprehensive income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</si>
  <si>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</si>
  <si>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</si>
  <si>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</si>
  <si>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 xml:space="preserve">Cash receipt awaiting for return to factoring </t>
  </si>
  <si>
    <t xml:space="preserve">   receivables and financial lease receivables</t>
  </si>
  <si>
    <t>Deferred tax assets</t>
  </si>
  <si>
    <t>Basic earnings per share</t>
  </si>
  <si>
    <t>Weighted average number of ordinary shares (thousand shares)</t>
  </si>
  <si>
    <t>(Unit: Thousand Baht except basic earnings per share expressed in Baht)</t>
  </si>
  <si>
    <t xml:space="preserve">Adjustment to reconcile profit before tax to net cash </t>
  </si>
  <si>
    <t>Income tax payable</t>
  </si>
  <si>
    <t xml:space="preserve">Profit </t>
  </si>
  <si>
    <t xml:space="preserve">Allowance for doubtful financial lease and hire-purchase receivables </t>
  </si>
  <si>
    <t xml:space="preserve">   Cash paid for interest expenses</t>
  </si>
  <si>
    <t>Non-current liabilities</t>
  </si>
  <si>
    <t>2014</t>
  </si>
  <si>
    <t>Balance as at 31 March 2014</t>
  </si>
  <si>
    <t>Lease IT Public Company Limited</t>
  </si>
  <si>
    <t>8</t>
  </si>
  <si>
    <t>200,000,000 ordinary shares of Baht 1 each</t>
  </si>
  <si>
    <t>15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</si>
  <si>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</si>
  <si>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</si>
  <si>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</si>
  <si>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</si>
  <si>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</si>
  <si>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</si>
  <si>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Issued and fully paid-up</t>
  </si>
  <si>
    <t>Cash received from additional ordinary shares</t>
  </si>
  <si>
    <t>13</t>
  </si>
  <si>
    <t>Current portion of hire-purchase receivables</t>
  </si>
  <si>
    <t>Purchase of equipment</t>
  </si>
  <si>
    <t xml:space="preserve">   Cash paid for income tax</t>
  </si>
  <si>
    <t>Current portion of loan receivables</t>
  </si>
  <si>
    <t>Loan receivables - net of current portion</t>
  </si>
  <si>
    <t>from financial institutions</t>
  </si>
  <si>
    <t xml:space="preserve">Current portion of long-term loans </t>
  </si>
  <si>
    <t>Current portion of liabilities under</t>
  </si>
  <si>
    <t xml:space="preserve">   finance lease agreement</t>
  </si>
  <si>
    <t>Long-term loans - net of current portion</t>
  </si>
  <si>
    <t>Liabilities under finance lease agreement -</t>
  </si>
  <si>
    <t xml:space="preserve">   net of current portion</t>
  </si>
  <si>
    <t>For the three-month period ended 31 March 2015</t>
  </si>
  <si>
    <t>2015</t>
  </si>
  <si>
    <t>Balance as at 31 March 2015</t>
  </si>
  <si>
    <t>3</t>
  </si>
  <si>
    <t>4</t>
  </si>
  <si>
    <t>10</t>
  </si>
  <si>
    <t>11</t>
  </si>
  <si>
    <t>12</t>
  </si>
  <si>
    <t>Cash paid for liabilities under finance lease agreement</t>
  </si>
  <si>
    <t xml:space="preserve">   (reversal)</t>
  </si>
  <si>
    <t xml:space="preserve">Increase (decrease) in bank overdrafts and </t>
  </si>
  <si>
    <t>16</t>
  </si>
  <si>
    <t>Share capital issued (Note 14)</t>
  </si>
  <si>
    <t>Cash flows from (used in) operating activities</t>
  </si>
  <si>
    <t>Net cash flows from (used in) operating activities</t>
  </si>
  <si>
    <t>Net cash from financing activities</t>
  </si>
  <si>
    <t>Net increase in cash and cash equivalents</t>
  </si>
  <si>
    <t xml:space="preserve">Repayment of long-term loans </t>
  </si>
  <si>
    <t xml:space="preserve">Cash received from long-term loans </t>
  </si>
  <si>
    <t xml:space="preserve">   short-term loans from financial institutions</t>
  </si>
  <si>
    <t xml:space="preserve">Increase in restriced bank deposits </t>
  </si>
  <si>
    <t>Net cash flows used in investing activities</t>
  </si>
  <si>
    <t>Balance as at 1 January 2014</t>
  </si>
  <si>
    <t>Balance as at 1 January 2015</t>
  </si>
  <si>
    <t>18</t>
  </si>
  <si>
    <t>19</t>
  </si>
  <si>
    <t>Allowance for doubtful loan receivables</t>
  </si>
  <si>
    <t>Allowance for doubtful trade and other receivables (reversal)</t>
  </si>
  <si>
    <t>Allowance for doubtful factoring receivables  (reversal)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</si>
</sst>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2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39" fontId="0" fillId="0" borderId="0" xfId="0" applyAlignment="1">
      <alignment/>
    </xf>
    <xf numFmtId="39" fontId="13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0" fontId="13" fillId="0" borderId="0" xfId="42" applyFont="1" applyAlignment="1">
      <alignment horizontal="centerContinuous"/>
    </xf>
    <xf numFmtId="49" fontId="12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Continuous"/>
    </xf>
    <xf numFmtId="49" fontId="12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2" fillId="0" borderId="0" xfId="0" applyNumberFormat="1" applyFont="1" applyBorder="1" applyAlignment="1" quotePrefix="1">
      <alignment horizontal="left"/>
    </xf>
    <xf numFmtId="39" fontId="13" fillId="0" borderId="0" xfId="0" applyFont="1" applyAlignment="1">
      <alignment horizontal="center"/>
    </xf>
    <xf numFmtId="39" fontId="15" fillId="0" borderId="0" xfId="0" applyFont="1" applyAlignment="1">
      <alignment horizontal="center"/>
    </xf>
    <xf numFmtId="39" fontId="13" fillId="0" borderId="12" xfId="0" applyFont="1" applyBorder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42" applyNumberFormat="1" applyFont="1" applyAlignment="1">
      <alignment horizontal="center"/>
    </xf>
    <xf numFmtId="41" fontId="13" fillId="0" borderId="0" xfId="42" applyNumberFormat="1" applyFont="1" applyAlignment="1">
      <alignment/>
    </xf>
    <xf numFmtId="41" fontId="13" fillId="0" borderId="0" xfId="42" applyNumberFormat="1" applyFont="1" applyBorder="1" applyAlignment="1">
      <alignment/>
    </xf>
    <xf numFmtId="41" fontId="13" fillId="0" borderId="12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right"/>
    </xf>
    <xf numFmtId="41" fontId="13" fillId="0" borderId="13" xfId="42" applyNumberFormat="1" applyFont="1" applyBorder="1" applyAlignment="1">
      <alignment/>
    </xf>
    <xf numFmtId="41" fontId="13" fillId="0" borderId="0" xfId="42" applyNumberFormat="1" applyFont="1" applyBorder="1" applyAlignment="1">
      <alignment horizontal="center"/>
    </xf>
    <xf numFmtId="41" fontId="13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 horizontal="right"/>
    </xf>
    <xf numFmtId="39" fontId="13" fillId="0" borderId="0" xfId="0" applyFont="1" applyBorder="1" applyAlignment="1">
      <alignment horizontal="center"/>
    </xf>
    <xf numFmtId="41" fontId="13" fillId="0" borderId="0" xfId="0" applyNumberFormat="1" applyFont="1" applyBorder="1" applyAlignment="1">
      <alignment/>
    </xf>
    <xf numFmtId="39" fontId="13" fillId="0" borderId="0" xfId="0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/>
    </xf>
    <xf numFmtId="40" fontId="13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14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14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2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9" fontId="13" fillId="0" borderId="0" xfId="0" applyFont="1" applyFill="1" applyAlignment="1">
      <alignment horizontal="left"/>
    </xf>
    <xf numFmtId="41" fontId="13" fillId="0" borderId="0" xfId="0" applyNumberFormat="1" applyFont="1" applyFill="1" applyBorder="1" applyAlignment="1">
      <alignment/>
    </xf>
    <xf numFmtId="41" fontId="13" fillId="0" borderId="14" xfId="42" applyNumberFormat="1" applyFont="1" applyFill="1" applyBorder="1" applyAlignment="1">
      <alignment/>
    </xf>
    <xf numFmtId="41" fontId="13" fillId="0" borderId="0" xfId="42" applyNumberFormat="1" applyFont="1" applyFill="1" applyAlignment="1">
      <alignment/>
    </xf>
    <xf numFmtId="41" fontId="13" fillId="0" borderId="15" xfId="42" applyNumberFormat="1" applyFont="1" applyFill="1" applyBorder="1" applyAlignment="1">
      <alignment/>
    </xf>
    <xf numFmtId="40" fontId="13" fillId="0" borderId="0" xfId="42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9" fontId="12" fillId="0" borderId="0" xfId="0" applyFon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 horizontal="right"/>
    </xf>
    <xf numFmtId="41" fontId="13" fillId="0" borderId="14" xfId="42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/>
    </xf>
    <xf numFmtId="186" fontId="13" fillId="0" borderId="0" xfId="42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186" fontId="13" fillId="0" borderId="16" xfId="42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41" fontId="13" fillId="0" borderId="16" xfId="42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9" fontId="13" fillId="0" borderId="15" xfId="0" applyNumberFormat="1" applyFont="1" applyFill="1" applyBorder="1" applyAlignment="1">
      <alignment/>
    </xf>
    <xf numFmtId="37" fontId="13" fillId="0" borderId="15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/>
    </xf>
    <xf numFmtId="41" fontId="13" fillId="0" borderId="16" xfId="42" applyNumberFormat="1" applyFont="1" applyBorder="1" applyAlignment="1">
      <alignment/>
    </xf>
    <xf numFmtId="41" fontId="13" fillId="0" borderId="12" xfId="42" applyNumberFormat="1" applyFont="1" applyBorder="1" applyAlignment="1">
      <alignment/>
    </xf>
    <xf numFmtId="0" fontId="13" fillId="0" borderId="0" xfId="0" applyNumberFormat="1" applyFont="1" applyAlignment="1">
      <alignment/>
    </xf>
    <xf numFmtId="40" fontId="12" fillId="0" borderId="0" xfId="0" applyNumberFormat="1" applyFont="1" applyFill="1" applyAlignment="1">
      <alignment horizontal="left"/>
    </xf>
    <xf numFmtId="40" fontId="13" fillId="0" borderId="0" xfId="0" applyNumberFormat="1" applyFont="1" applyFill="1" applyAlignment="1">
      <alignment horizontal="centerContinuous"/>
    </xf>
    <xf numFmtId="1" fontId="13" fillId="0" borderId="0" xfId="0" applyNumberFormat="1" applyFont="1" applyFill="1" applyAlignment="1">
      <alignment horizontal="centerContinuous"/>
    </xf>
    <xf numFmtId="186" fontId="13" fillId="0" borderId="0" xfId="42" applyNumberFormat="1" applyFont="1" applyFill="1" applyAlignment="1">
      <alignment horizontal="centerContinuous"/>
    </xf>
    <xf numFmtId="186" fontId="1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13" fillId="0" borderId="0" xfId="42" applyNumberFormat="1" applyFont="1" applyFill="1" applyBorder="1" applyAlignment="1">
      <alignment/>
    </xf>
    <xf numFmtId="40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41" fontId="13" fillId="0" borderId="0" xfId="42" applyNumberFormat="1" applyFont="1" applyFill="1" applyAlignment="1">
      <alignment horizontal="right"/>
    </xf>
    <xf numFmtId="41" fontId="13" fillId="0" borderId="12" xfId="42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41" fontId="13" fillId="0" borderId="13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41" fontId="13" fillId="0" borderId="14" xfId="42" applyNumberFormat="1" applyFont="1" applyBorder="1" applyAlignment="1">
      <alignment/>
    </xf>
    <xf numFmtId="41" fontId="13" fillId="0" borderId="15" xfId="42" applyNumberFormat="1" applyFont="1" applyBorder="1" applyAlignment="1">
      <alignment/>
    </xf>
    <xf numFmtId="41" fontId="13" fillId="0" borderId="14" xfId="42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12" fillId="0" borderId="0" xfId="0" applyFont="1" applyAlignment="1">
      <alignment/>
    </xf>
    <xf numFmtId="186" fontId="13" fillId="0" borderId="0" xfId="42" applyNumberFormat="1" applyFont="1" applyBorder="1" applyAlignment="1">
      <alignment/>
    </xf>
    <xf numFmtId="183" fontId="13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41" fontId="13" fillId="0" borderId="0" xfId="0" applyNumberFormat="1" applyFont="1" applyFill="1" applyAlignment="1" quotePrefix="1">
      <alignment horizontal="right"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39" fontId="1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13" fillId="0" borderId="17" xfId="0" applyFont="1" applyFill="1" applyBorder="1" applyAlignment="1">
      <alignment/>
    </xf>
    <xf numFmtId="183" fontId="13" fillId="0" borderId="17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9" fontId="12" fillId="0" borderId="0" xfId="0" applyFont="1" applyFill="1" applyBorder="1" applyAlignment="1">
      <alignment/>
    </xf>
    <xf numFmtId="39" fontId="13" fillId="0" borderId="0" xfId="0" applyFont="1" applyFill="1" applyBorder="1" applyAlignment="1">
      <alignment/>
    </xf>
    <xf numFmtId="39" fontId="12" fillId="0" borderId="0" xfId="0" applyFont="1" applyFill="1" applyAlignment="1">
      <alignment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40" fontId="13" fillId="0" borderId="0" xfId="42" applyFont="1" applyFill="1" applyAlignment="1">
      <alignment/>
    </xf>
    <xf numFmtId="40" fontId="13" fillId="0" borderId="0" xfId="42" applyFont="1" applyFill="1" applyBorder="1" applyAlignment="1">
      <alignment/>
    </xf>
    <xf numFmtId="39" fontId="14" fillId="0" borderId="0" xfId="0" applyFont="1" applyFill="1" applyAlignment="1">
      <alignment/>
    </xf>
    <xf numFmtId="41" fontId="13" fillId="0" borderId="12" xfId="0" applyNumberFormat="1" applyFont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186" fontId="13" fillId="0" borderId="0" xfId="42" applyNumberFormat="1" applyFont="1" applyAlignment="1">
      <alignment/>
    </xf>
    <xf numFmtId="39" fontId="13" fillId="0" borderId="0" xfId="0" applyFont="1" applyFill="1" applyAlignment="1" quotePrefix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right"/>
    </xf>
    <xf numFmtId="39" fontId="1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4"/>
  <sheetViews>
    <sheetView showGridLines="0" view="pageBreakPreview" zoomScaleNormal="145" zoomScaleSheetLayoutView="100" zoomScalePageLayoutView="0" workbookViewId="0" topLeftCell="A136">
      <selection activeCell="E147" sqref="E147"/>
    </sheetView>
  </sheetViews>
  <sheetFormatPr defaultColWidth="9.7109375" defaultRowHeight="23.25" customHeight="1"/>
  <cols>
    <col min="1" max="1" width="1.421875" style="44" customWidth="1"/>
    <col min="2" max="3" width="1.57421875" style="102" customWidth="1"/>
    <col min="4" max="4" width="10.7109375" style="102" customWidth="1"/>
    <col min="5" max="5" width="21.8515625" style="102" customWidth="1"/>
    <col min="6" max="6" width="1.8515625" style="103" customWidth="1"/>
    <col min="7" max="7" width="9.140625" style="40" customWidth="1"/>
    <col min="8" max="8" width="0.85546875" style="103" customWidth="1"/>
    <col min="9" max="9" width="13.7109375" style="49" customWidth="1"/>
    <col min="10" max="10" width="0.85546875" style="103" customWidth="1"/>
    <col min="11" max="11" width="13.7109375" style="49" customWidth="1"/>
    <col min="12" max="12" width="0.85546875" style="103" customWidth="1"/>
    <col min="13" max="13" width="13.7109375" style="49" customWidth="1"/>
    <col min="14" max="14" width="0.85546875" style="102" customWidth="1"/>
    <col min="15" max="35" width="9.7109375" style="102" customWidth="1"/>
    <col min="36" max="38" width="15.7109375" style="102" customWidth="1"/>
    <col min="39" max="56" width="9.7109375" style="102" customWidth="1"/>
    <col min="57" max="61" width="10.7109375" style="102" customWidth="1"/>
    <col min="62" max="70" width="9.7109375" style="102" customWidth="1"/>
    <col min="71" max="75" width="10.7109375" style="102" customWidth="1"/>
    <col min="76" max="16384" width="9.7109375" style="102" customWidth="1"/>
  </cols>
  <sheetData>
    <row r="1" spans="1:13" ht="23.25" customHeight="1">
      <c r="A1" s="51" t="s">
        <v>117</v>
      </c>
      <c r="B1" s="25"/>
      <c r="C1" s="25"/>
      <c r="D1" s="25"/>
      <c r="E1" s="25"/>
      <c r="F1" s="26"/>
      <c r="G1" s="27"/>
      <c r="H1" s="26"/>
      <c r="I1" s="28"/>
      <c r="J1" s="26"/>
      <c r="K1" s="28"/>
      <c r="L1" s="26"/>
      <c r="M1" s="28"/>
    </row>
    <row r="2" spans="1:13" ht="23.25" customHeight="1">
      <c r="A2" s="51" t="s">
        <v>60</v>
      </c>
      <c r="B2" s="29"/>
      <c r="C2" s="29"/>
      <c r="D2" s="29"/>
      <c r="E2" s="29"/>
      <c r="F2" s="29"/>
      <c r="G2" s="30"/>
      <c r="H2" s="29"/>
      <c r="I2" s="29"/>
      <c r="J2" s="29"/>
      <c r="K2" s="29"/>
      <c r="L2" s="29"/>
      <c r="M2" s="29"/>
    </row>
    <row r="3" spans="1:13" ht="23.25" customHeight="1">
      <c r="A3" s="102"/>
      <c r="B3" s="31"/>
      <c r="C3" s="31"/>
      <c r="D3" s="31"/>
      <c r="E3" s="31"/>
      <c r="F3" s="31"/>
      <c r="I3" s="32"/>
      <c r="J3" s="31"/>
      <c r="K3" s="33"/>
      <c r="L3" s="86"/>
      <c r="M3" s="33" t="s">
        <v>96</v>
      </c>
    </row>
    <row r="4" spans="1:13" ht="23.25" customHeight="1">
      <c r="A4" s="102"/>
      <c r="I4" s="102"/>
      <c r="J4" s="104"/>
      <c r="K4" s="87" t="s">
        <v>91</v>
      </c>
      <c r="L4" s="88"/>
      <c r="M4" s="87" t="s">
        <v>92</v>
      </c>
    </row>
    <row r="5" spans="1:13" ht="23.25" customHeight="1">
      <c r="A5" s="102"/>
      <c r="I5" s="34" t="s">
        <v>10</v>
      </c>
      <c r="J5" s="104"/>
      <c r="K5" s="89">
        <v>2015</v>
      </c>
      <c r="L5" s="90"/>
      <c r="M5" s="89">
        <v>2014</v>
      </c>
    </row>
    <row r="6" spans="1:13" ht="23.25" customHeight="1">
      <c r="A6" s="102"/>
      <c r="I6" s="34"/>
      <c r="J6" s="104"/>
      <c r="K6" s="87" t="s">
        <v>93</v>
      </c>
      <c r="L6" s="88"/>
      <c r="M6" s="87" t="s">
        <v>94</v>
      </c>
    </row>
    <row r="7" spans="1:13" ht="23.25" customHeight="1">
      <c r="A7" s="102"/>
      <c r="I7" s="34"/>
      <c r="J7" s="104"/>
      <c r="K7" s="87" t="s">
        <v>95</v>
      </c>
      <c r="L7" s="88"/>
      <c r="M7" s="37"/>
    </row>
    <row r="8" spans="1:13" s="114" customFormat="1" ht="23.25" customHeight="1">
      <c r="A8" s="113" t="s">
        <v>16</v>
      </c>
      <c r="H8" s="115"/>
      <c r="I8" s="38"/>
      <c r="J8" s="115"/>
      <c r="K8" s="39"/>
      <c r="L8" s="115"/>
      <c r="M8" s="39"/>
    </row>
    <row r="9" spans="1:15" s="114" customFormat="1" ht="23.25" customHeight="1">
      <c r="A9" s="113" t="s">
        <v>17</v>
      </c>
      <c r="E9" s="116"/>
      <c r="F9" s="116"/>
      <c r="G9" s="116"/>
      <c r="H9" s="116"/>
      <c r="I9" s="40"/>
      <c r="J9" s="116"/>
      <c r="K9" s="41"/>
      <c r="L9" s="116"/>
      <c r="M9" s="41"/>
      <c r="N9" s="116"/>
      <c r="O9" s="116"/>
    </row>
    <row r="10" spans="1:14" s="114" customFormat="1" ht="23.25" customHeight="1">
      <c r="A10" s="114" t="s">
        <v>34</v>
      </c>
      <c r="E10" s="116"/>
      <c r="F10" s="116"/>
      <c r="G10" s="116"/>
      <c r="H10" s="116"/>
      <c r="I10" s="7"/>
      <c r="J10" s="68"/>
      <c r="K10" s="13">
        <v>10145</v>
      </c>
      <c r="L10" s="68"/>
      <c r="M10" s="13">
        <v>9975</v>
      </c>
      <c r="N10" s="117"/>
    </row>
    <row r="11" spans="1:14" s="114" customFormat="1" ht="23.25" customHeight="1">
      <c r="A11" s="114" t="s">
        <v>50</v>
      </c>
      <c r="E11" s="116"/>
      <c r="F11" s="116"/>
      <c r="G11" s="116"/>
      <c r="H11" s="116"/>
      <c r="I11" s="7" t="s">
        <v>145</v>
      </c>
      <c r="J11" s="68"/>
      <c r="K11" s="13">
        <v>23072</v>
      </c>
      <c r="L11" s="68"/>
      <c r="M11" s="13">
        <v>51869</v>
      </c>
      <c r="N11" s="117"/>
    </row>
    <row r="12" spans="1:13" s="118" customFormat="1" ht="23.25" customHeight="1">
      <c r="A12" s="118" t="s">
        <v>133</v>
      </c>
      <c r="E12" s="116"/>
      <c r="F12" s="116"/>
      <c r="G12" s="116"/>
      <c r="H12" s="116"/>
      <c r="I12" s="43">
        <v>4</v>
      </c>
      <c r="J12" s="99"/>
      <c r="K12" s="42">
        <v>228096</v>
      </c>
      <c r="L12" s="99"/>
      <c r="M12" s="13">
        <v>187340</v>
      </c>
    </row>
    <row r="13" spans="1:14" s="114" customFormat="1" ht="23.25" customHeight="1">
      <c r="A13" s="114" t="s">
        <v>58</v>
      </c>
      <c r="E13" s="116"/>
      <c r="F13" s="116"/>
      <c r="G13" s="116"/>
      <c r="H13" s="116"/>
      <c r="I13" s="8">
        <v>5</v>
      </c>
      <c r="J13" s="68"/>
      <c r="K13" s="13">
        <v>317560</v>
      </c>
      <c r="L13" s="68"/>
      <c r="M13" s="13">
        <v>253665</v>
      </c>
      <c r="N13" s="117"/>
    </row>
    <row r="14" spans="1:14" s="114" customFormat="1" ht="23.25" customHeight="1">
      <c r="A14" s="114" t="s">
        <v>47</v>
      </c>
      <c r="E14" s="116"/>
      <c r="F14" s="116"/>
      <c r="G14" s="116"/>
      <c r="H14" s="116"/>
      <c r="I14" s="8">
        <v>6</v>
      </c>
      <c r="J14" s="68"/>
      <c r="K14" s="13">
        <v>142497</v>
      </c>
      <c r="L14" s="68"/>
      <c r="M14" s="13">
        <v>144956</v>
      </c>
      <c r="N14" s="117"/>
    </row>
    <row r="15" spans="1:14" s="114" customFormat="1" ht="23.25" customHeight="1">
      <c r="A15" s="114" t="s">
        <v>130</v>
      </c>
      <c r="E15" s="116"/>
      <c r="F15" s="116"/>
      <c r="G15" s="116"/>
      <c r="H15" s="116"/>
      <c r="I15" s="8">
        <v>7</v>
      </c>
      <c r="J15" s="68"/>
      <c r="K15" s="13">
        <v>47955</v>
      </c>
      <c r="L15" s="68"/>
      <c r="M15" s="13">
        <v>50704</v>
      </c>
      <c r="N15" s="117"/>
    </row>
    <row r="16" spans="1:14" s="114" customFormat="1" ht="23.25" customHeight="1">
      <c r="A16" s="44" t="s">
        <v>43</v>
      </c>
      <c r="E16" s="116"/>
      <c r="F16" s="116"/>
      <c r="G16" s="116"/>
      <c r="H16" s="116"/>
      <c r="I16" s="100"/>
      <c r="J16" s="68"/>
      <c r="K16" s="24">
        <v>121</v>
      </c>
      <c r="L16" s="68"/>
      <c r="M16" s="24">
        <v>1856</v>
      </c>
      <c r="N16" s="117"/>
    </row>
    <row r="17" spans="1:14" s="114" customFormat="1" ht="23.25" customHeight="1">
      <c r="A17" s="114" t="s">
        <v>12</v>
      </c>
      <c r="E17" s="116"/>
      <c r="F17" s="116"/>
      <c r="G17" s="116"/>
      <c r="H17" s="116"/>
      <c r="I17" s="8"/>
      <c r="J17" s="68"/>
      <c r="K17" s="14">
        <v>8305</v>
      </c>
      <c r="L17" s="68"/>
      <c r="M17" s="14">
        <v>5474</v>
      </c>
      <c r="N17" s="119"/>
    </row>
    <row r="18" spans="1:14" s="114" customFormat="1" ht="23.25" customHeight="1">
      <c r="A18" s="113" t="s">
        <v>18</v>
      </c>
      <c r="E18" s="116"/>
      <c r="F18" s="116"/>
      <c r="G18" s="116"/>
      <c r="H18" s="116"/>
      <c r="I18" s="7"/>
      <c r="J18" s="68"/>
      <c r="K18" s="91">
        <f>SUM(K10:K17)</f>
        <v>777751</v>
      </c>
      <c r="L18" s="68"/>
      <c r="M18" s="91">
        <f>SUM(M10:M17)</f>
        <v>705839</v>
      </c>
      <c r="N18" s="119"/>
    </row>
    <row r="19" spans="1:14" s="114" customFormat="1" ht="23.25" customHeight="1">
      <c r="A19" s="113" t="s">
        <v>19</v>
      </c>
      <c r="E19" s="116"/>
      <c r="F19" s="116"/>
      <c r="G19" s="116"/>
      <c r="H19" s="116"/>
      <c r="N19" s="119"/>
    </row>
    <row r="20" spans="1:14" s="114" customFormat="1" ht="23.25" customHeight="1">
      <c r="A20" s="114" t="s">
        <v>48</v>
      </c>
      <c r="E20" s="116"/>
      <c r="F20" s="116"/>
      <c r="G20" s="116"/>
      <c r="H20" s="116"/>
      <c r="I20" s="7" t="s">
        <v>118</v>
      </c>
      <c r="J20" s="68"/>
      <c r="K20" s="15">
        <v>19976</v>
      </c>
      <c r="L20" s="68"/>
      <c r="M20" s="15">
        <v>16032</v>
      </c>
      <c r="N20" s="119"/>
    </row>
    <row r="21" spans="1:14" s="114" customFormat="1" ht="23.25" customHeight="1">
      <c r="A21" s="114" t="s">
        <v>134</v>
      </c>
      <c r="E21" s="116"/>
      <c r="F21" s="116"/>
      <c r="G21" s="116"/>
      <c r="H21" s="116"/>
      <c r="I21" s="7" t="s">
        <v>146</v>
      </c>
      <c r="J21" s="68"/>
      <c r="K21" s="15">
        <v>13517</v>
      </c>
      <c r="L21" s="68"/>
      <c r="M21" s="15">
        <v>14755</v>
      </c>
      <c r="N21" s="119"/>
    </row>
    <row r="22" spans="1:14" s="114" customFormat="1" ht="23.25" customHeight="1">
      <c r="A22" s="114" t="s">
        <v>55</v>
      </c>
      <c r="B22" s="44"/>
      <c r="E22" s="116"/>
      <c r="F22" s="116"/>
      <c r="G22" s="116"/>
      <c r="H22" s="116"/>
      <c r="I22" s="8">
        <v>5</v>
      </c>
      <c r="J22" s="68"/>
      <c r="K22" s="15">
        <v>269</v>
      </c>
      <c r="L22" s="68"/>
      <c r="M22" s="15">
        <v>1420</v>
      </c>
      <c r="N22" s="119"/>
    </row>
    <row r="23" spans="1:14" s="114" customFormat="1" ht="23.25" customHeight="1">
      <c r="A23" s="114" t="s">
        <v>44</v>
      </c>
      <c r="E23" s="116"/>
      <c r="F23" s="116"/>
      <c r="G23" s="116"/>
      <c r="H23" s="116"/>
      <c r="I23" s="7"/>
      <c r="J23" s="68"/>
      <c r="K23" s="15"/>
      <c r="L23" s="68"/>
      <c r="M23" s="15"/>
      <c r="N23" s="119"/>
    </row>
    <row r="24" spans="2:14" s="114" customFormat="1" ht="23.25" customHeight="1">
      <c r="B24" s="44" t="s">
        <v>13</v>
      </c>
      <c r="E24" s="116"/>
      <c r="F24" s="116"/>
      <c r="G24" s="116"/>
      <c r="H24" s="116"/>
      <c r="I24" s="8">
        <v>6</v>
      </c>
      <c r="J24" s="68"/>
      <c r="K24" s="15">
        <v>81205</v>
      </c>
      <c r="L24" s="68"/>
      <c r="M24" s="15">
        <v>88050</v>
      </c>
      <c r="N24" s="119"/>
    </row>
    <row r="25" spans="1:14" s="114" customFormat="1" ht="23.25" customHeight="1">
      <c r="A25" s="114" t="s">
        <v>15</v>
      </c>
      <c r="E25" s="116"/>
      <c r="F25" s="116"/>
      <c r="G25" s="116"/>
      <c r="H25" s="116"/>
      <c r="I25" s="7"/>
      <c r="J25" s="68"/>
      <c r="K25" s="15"/>
      <c r="L25" s="68"/>
      <c r="M25" s="15"/>
      <c r="N25" s="119"/>
    </row>
    <row r="26" spans="2:14" s="114" customFormat="1" ht="23.25" customHeight="1">
      <c r="B26" s="44" t="s">
        <v>13</v>
      </c>
      <c r="E26" s="116"/>
      <c r="F26" s="116"/>
      <c r="G26" s="116"/>
      <c r="H26" s="116"/>
      <c r="I26" s="8">
        <v>7</v>
      </c>
      <c r="J26" s="68"/>
      <c r="K26" s="15">
        <v>14426</v>
      </c>
      <c r="L26" s="68"/>
      <c r="M26" s="15">
        <v>21244</v>
      </c>
      <c r="N26" s="119"/>
    </row>
    <row r="27" spans="1:14" s="114" customFormat="1" ht="23.25" customHeight="1">
      <c r="A27" s="114" t="s">
        <v>53</v>
      </c>
      <c r="E27" s="116"/>
      <c r="F27" s="116"/>
      <c r="G27" s="116"/>
      <c r="H27" s="116"/>
      <c r="I27" s="8">
        <v>9</v>
      </c>
      <c r="J27" s="68"/>
      <c r="K27" s="15">
        <v>7607</v>
      </c>
      <c r="L27" s="68"/>
      <c r="M27" s="15">
        <v>7781</v>
      </c>
      <c r="N27" s="119"/>
    </row>
    <row r="28" spans="1:14" s="114" customFormat="1" ht="23.25" customHeight="1">
      <c r="A28" s="114" t="s">
        <v>54</v>
      </c>
      <c r="E28" s="116"/>
      <c r="F28" s="116"/>
      <c r="G28" s="116"/>
      <c r="H28" s="116"/>
      <c r="I28" s="8"/>
      <c r="J28" s="68"/>
      <c r="K28" s="15">
        <v>1186</v>
      </c>
      <c r="L28" s="68"/>
      <c r="M28" s="15">
        <v>1228</v>
      </c>
      <c r="N28" s="119"/>
    </row>
    <row r="29" spans="1:14" s="114" customFormat="1" ht="23.25" customHeight="1">
      <c r="A29" s="114" t="s">
        <v>105</v>
      </c>
      <c r="E29" s="116"/>
      <c r="F29" s="116"/>
      <c r="G29" s="116"/>
      <c r="H29" s="116"/>
      <c r="I29" s="8"/>
      <c r="J29" s="68"/>
      <c r="K29" s="15">
        <v>4641</v>
      </c>
      <c r="L29" s="68"/>
      <c r="M29" s="15">
        <v>4435</v>
      </c>
      <c r="N29" s="119"/>
    </row>
    <row r="30" spans="1:14" s="114" customFormat="1" ht="23.25" customHeight="1">
      <c r="A30" s="113" t="s">
        <v>20</v>
      </c>
      <c r="E30" s="116"/>
      <c r="F30" s="116"/>
      <c r="G30" s="116"/>
      <c r="H30" s="116"/>
      <c r="I30" s="7"/>
      <c r="J30" s="68"/>
      <c r="K30" s="91">
        <f>SUM(K20:K29)</f>
        <v>142827</v>
      </c>
      <c r="L30" s="68"/>
      <c r="M30" s="91">
        <f>SUM(M20:M29)</f>
        <v>154945</v>
      </c>
      <c r="N30" s="119"/>
    </row>
    <row r="31" spans="1:14" s="114" customFormat="1" ht="23.25" customHeight="1" thickBot="1">
      <c r="A31" s="113" t="s">
        <v>21</v>
      </c>
      <c r="E31" s="116"/>
      <c r="F31" s="116"/>
      <c r="G31" s="116"/>
      <c r="H31" s="116"/>
      <c r="I31" s="7"/>
      <c r="J31" s="68"/>
      <c r="K31" s="92">
        <f>K18+K30</f>
        <v>920578</v>
      </c>
      <c r="L31" s="68"/>
      <c r="M31" s="92">
        <f>M18+M30</f>
        <v>860784</v>
      </c>
      <c r="N31" s="120"/>
    </row>
    <row r="32" s="114" customFormat="1" ht="23.25" customHeight="1" thickTop="1">
      <c r="H32" s="115"/>
    </row>
    <row r="33" spans="1:13" s="114" customFormat="1" ht="23.25" customHeight="1">
      <c r="A33" s="114" t="s">
        <v>9</v>
      </c>
      <c r="I33" s="121"/>
      <c r="K33" s="49"/>
      <c r="M33" s="49"/>
    </row>
    <row r="34" spans="1:13" s="114" customFormat="1" ht="23.25" customHeight="1">
      <c r="A34" s="113" t="s">
        <v>117</v>
      </c>
      <c r="B34" s="25"/>
      <c r="C34" s="25"/>
      <c r="D34" s="25"/>
      <c r="E34" s="25"/>
      <c r="F34" s="25"/>
      <c r="G34" s="25"/>
      <c r="H34" s="26"/>
      <c r="I34" s="27"/>
      <c r="J34" s="26"/>
      <c r="K34" s="49"/>
      <c r="L34" s="26"/>
      <c r="M34" s="49"/>
    </row>
    <row r="35" spans="1:13" s="114" customFormat="1" ht="23.25" customHeight="1">
      <c r="A35" s="113" t="s">
        <v>61</v>
      </c>
      <c r="B35" s="29"/>
      <c r="C35" s="29"/>
      <c r="D35" s="29"/>
      <c r="E35" s="29"/>
      <c r="F35" s="29"/>
      <c r="G35" s="29"/>
      <c r="H35" s="29"/>
      <c r="I35" s="30"/>
      <c r="J35" s="29"/>
      <c r="K35" s="49"/>
      <c r="L35" s="29"/>
      <c r="M35" s="49"/>
    </row>
    <row r="36" spans="1:13" ht="23.25" customHeight="1">
      <c r="A36" s="102"/>
      <c r="B36" s="31"/>
      <c r="C36" s="31"/>
      <c r="D36" s="31"/>
      <c r="E36" s="31"/>
      <c r="F36" s="31"/>
      <c r="I36" s="32"/>
      <c r="J36" s="31"/>
      <c r="K36" s="33"/>
      <c r="L36" s="86"/>
      <c r="M36" s="33" t="s">
        <v>96</v>
      </c>
    </row>
    <row r="37" spans="1:13" ht="23.25" customHeight="1">
      <c r="A37" s="102"/>
      <c r="I37" s="102"/>
      <c r="J37" s="104"/>
      <c r="K37" s="87" t="s">
        <v>91</v>
      </c>
      <c r="L37" s="88"/>
      <c r="M37" s="87" t="s">
        <v>92</v>
      </c>
    </row>
    <row r="38" spans="1:13" ht="23.25" customHeight="1">
      <c r="A38" s="102"/>
      <c r="I38" s="34" t="s">
        <v>10</v>
      </c>
      <c r="J38" s="104"/>
      <c r="K38" s="89">
        <v>2015</v>
      </c>
      <c r="L38" s="90"/>
      <c r="M38" s="89">
        <v>2014</v>
      </c>
    </row>
    <row r="39" spans="1:13" ht="23.25" customHeight="1">
      <c r="A39" s="102"/>
      <c r="I39" s="34"/>
      <c r="J39" s="104"/>
      <c r="K39" s="87" t="s">
        <v>93</v>
      </c>
      <c r="L39" s="88"/>
      <c r="M39" s="87" t="s">
        <v>94</v>
      </c>
    </row>
    <row r="40" spans="1:13" ht="23.25" customHeight="1">
      <c r="A40" s="102"/>
      <c r="I40" s="34"/>
      <c r="J40" s="104"/>
      <c r="K40" s="87" t="s">
        <v>95</v>
      </c>
      <c r="L40" s="88"/>
      <c r="M40" s="37"/>
    </row>
    <row r="41" spans="1:13" s="114" customFormat="1" ht="23.25" customHeight="1">
      <c r="A41" s="113" t="s">
        <v>22</v>
      </c>
      <c r="D41" s="50"/>
      <c r="E41" s="50"/>
      <c r="F41" s="50"/>
      <c r="G41" s="50"/>
      <c r="H41" s="50"/>
      <c r="I41" s="40"/>
      <c r="J41" s="50"/>
      <c r="K41" s="50"/>
      <c r="L41" s="50"/>
      <c r="M41" s="50"/>
    </row>
    <row r="42" spans="1:13" s="114" customFormat="1" ht="23.25" customHeight="1">
      <c r="A42" s="113" t="s">
        <v>23</v>
      </c>
      <c r="C42" s="51"/>
      <c r="H42" s="115"/>
      <c r="I42" s="40"/>
      <c r="J42" s="115"/>
      <c r="K42" s="49"/>
      <c r="L42" s="115"/>
      <c r="M42" s="49"/>
    </row>
    <row r="43" spans="1:13" s="114" customFormat="1" ht="23.25" customHeight="1">
      <c r="A43" s="114" t="s">
        <v>36</v>
      </c>
      <c r="C43" s="51"/>
      <c r="H43" s="115"/>
      <c r="I43" s="40"/>
      <c r="J43" s="115"/>
      <c r="K43" s="49"/>
      <c r="L43" s="115"/>
      <c r="M43" s="49"/>
    </row>
    <row r="44" spans="2:13" s="114" customFormat="1" ht="23.25" customHeight="1">
      <c r="B44" s="114" t="s">
        <v>135</v>
      </c>
      <c r="H44" s="115"/>
      <c r="I44" s="7" t="s">
        <v>147</v>
      </c>
      <c r="J44" s="68"/>
      <c r="K44" s="22">
        <v>415947</v>
      </c>
      <c r="L44" s="68"/>
      <c r="M44" s="22">
        <v>366201</v>
      </c>
    </row>
    <row r="45" spans="1:13" s="114" customFormat="1" ht="23.25" customHeight="1">
      <c r="A45" s="114" t="s">
        <v>136</v>
      </c>
      <c r="H45" s="115"/>
      <c r="I45" s="7" t="s">
        <v>148</v>
      </c>
      <c r="J45" s="68"/>
      <c r="K45" s="22">
        <v>17777</v>
      </c>
      <c r="L45" s="68"/>
      <c r="M45" s="22">
        <v>23879</v>
      </c>
    </row>
    <row r="46" spans="1:13" s="114" customFormat="1" ht="23.25" customHeight="1">
      <c r="A46" s="114" t="s">
        <v>51</v>
      </c>
      <c r="H46" s="115"/>
      <c r="I46" s="7" t="s">
        <v>149</v>
      </c>
      <c r="J46" s="68"/>
      <c r="K46" s="22">
        <v>2202</v>
      </c>
      <c r="L46" s="68"/>
      <c r="M46" s="22">
        <v>8379</v>
      </c>
    </row>
    <row r="47" spans="1:13" s="114" customFormat="1" ht="23.25" customHeight="1">
      <c r="A47" s="114" t="s">
        <v>110</v>
      </c>
      <c r="H47" s="115"/>
      <c r="I47" s="7"/>
      <c r="J47" s="68"/>
      <c r="K47" s="129">
        <v>10422</v>
      </c>
      <c r="L47" s="68"/>
      <c r="M47" s="22">
        <v>6286</v>
      </c>
    </row>
    <row r="48" spans="1:13" s="114" customFormat="1" ht="23.25" customHeight="1">
      <c r="A48" s="102" t="s">
        <v>137</v>
      </c>
      <c r="B48" s="102"/>
      <c r="H48" s="115"/>
      <c r="I48" s="7"/>
      <c r="J48" s="68"/>
      <c r="K48" s="129"/>
      <c r="L48" s="68"/>
      <c r="M48" s="22"/>
    </row>
    <row r="49" spans="1:13" s="114" customFormat="1" ht="23.25" customHeight="1">
      <c r="A49" s="102" t="s">
        <v>138</v>
      </c>
      <c r="B49" s="102"/>
      <c r="H49" s="115"/>
      <c r="I49" s="7" t="s">
        <v>129</v>
      </c>
      <c r="J49" s="68"/>
      <c r="K49" s="129">
        <v>393</v>
      </c>
      <c r="L49" s="68"/>
      <c r="M49" s="22">
        <v>379</v>
      </c>
    </row>
    <row r="50" spans="1:14" s="114" customFormat="1" ht="23.25" customHeight="1">
      <c r="A50" s="114" t="s">
        <v>103</v>
      </c>
      <c r="D50" s="116"/>
      <c r="H50" s="116"/>
      <c r="I50" s="7"/>
      <c r="J50" s="68"/>
      <c r="K50" s="129"/>
      <c r="L50" s="68"/>
      <c r="M50" s="22"/>
      <c r="N50" s="117"/>
    </row>
    <row r="51" spans="1:14" s="114" customFormat="1" ht="23.25" customHeight="1">
      <c r="A51" s="114" t="s">
        <v>104</v>
      </c>
      <c r="D51" s="116"/>
      <c r="H51" s="116"/>
      <c r="I51" s="8"/>
      <c r="J51" s="68"/>
      <c r="K51" s="18">
        <v>33657</v>
      </c>
      <c r="L51" s="68"/>
      <c r="M51" s="22">
        <v>30846</v>
      </c>
      <c r="N51" s="117"/>
    </row>
    <row r="52" spans="1:14" s="114" customFormat="1" ht="23.25" customHeight="1">
      <c r="A52" s="114" t="s">
        <v>49</v>
      </c>
      <c r="D52" s="116"/>
      <c r="H52" s="116"/>
      <c r="I52" s="8"/>
      <c r="J52" s="68"/>
      <c r="K52" s="18">
        <v>13385</v>
      </c>
      <c r="L52" s="68"/>
      <c r="M52" s="22">
        <v>13880</v>
      </c>
      <c r="N52" s="117"/>
    </row>
    <row r="53" spans="1:14" s="114" customFormat="1" ht="23.25" customHeight="1">
      <c r="A53" s="114" t="s">
        <v>0</v>
      </c>
      <c r="D53" s="116"/>
      <c r="H53" s="116"/>
      <c r="I53" s="8"/>
      <c r="J53" s="68"/>
      <c r="K53" s="17">
        <v>31071</v>
      </c>
      <c r="L53" s="68"/>
      <c r="M53" s="122">
        <v>24726</v>
      </c>
      <c r="N53" s="123"/>
    </row>
    <row r="54" spans="1:14" s="114" customFormat="1" ht="23.25" customHeight="1">
      <c r="A54" s="113" t="s">
        <v>24</v>
      </c>
      <c r="E54" s="116"/>
      <c r="F54" s="116"/>
      <c r="G54" s="116"/>
      <c r="H54" s="116"/>
      <c r="I54" s="7"/>
      <c r="J54" s="68"/>
      <c r="K54" s="17">
        <f>SUM(K44:K53)</f>
        <v>524854</v>
      </c>
      <c r="L54" s="68"/>
      <c r="M54" s="17">
        <f>SUM(M44:M53)</f>
        <v>474576</v>
      </c>
      <c r="N54" s="117"/>
    </row>
    <row r="55" spans="1:14" s="114" customFormat="1" ht="23.25" customHeight="1">
      <c r="A55" s="113" t="s">
        <v>114</v>
      </c>
      <c r="E55" s="116"/>
      <c r="F55" s="116"/>
      <c r="G55" s="116"/>
      <c r="H55" s="116"/>
      <c r="N55" s="117"/>
    </row>
    <row r="56" spans="1:14" s="114" customFormat="1" ht="23.25" customHeight="1">
      <c r="A56" s="114" t="s">
        <v>139</v>
      </c>
      <c r="E56" s="116"/>
      <c r="F56" s="116"/>
      <c r="G56" s="116"/>
      <c r="H56" s="116"/>
      <c r="I56" s="7" t="s">
        <v>148</v>
      </c>
      <c r="J56" s="68"/>
      <c r="K56" s="18">
        <v>3656</v>
      </c>
      <c r="L56" s="68"/>
      <c r="M56" s="18">
        <v>8754</v>
      </c>
      <c r="N56" s="117"/>
    </row>
    <row r="57" spans="1:14" s="114" customFormat="1" ht="23.25" customHeight="1">
      <c r="A57" s="102" t="s">
        <v>140</v>
      </c>
      <c r="B57" s="102"/>
      <c r="E57" s="116"/>
      <c r="F57" s="116"/>
      <c r="G57" s="116"/>
      <c r="H57" s="116"/>
      <c r="I57" s="7"/>
      <c r="J57" s="68"/>
      <c r="K57" s="18"/>
      <c r="L57" s="68"/>
      <c r="M57" s="18"/>
      <c r="N57" s="117"/>
    </row>
    <row r="58" spans="1:14" s="114" customFormat="1" ht="23.25" customHeight="1">
      <c r="A58" s="102" t="s">
        <v>141</v>
      </c>
      <c r="B58" s="102"/>
      <c r="E58" s="116"/>
      <c r="F58" s="116"/>
      <c r="G58" s="116"/>
      <c r="H58" s="116"/>
      <c r="I58" s="7" t="s">
        <v>129</v>
      </c>
      <c r="J58" s="68"/>
      <c r="K58" s="18">
        <v>1458</v>
      </c>
      <c r="L58" s="68"/>
      <c r="M58" s="18">
        <v>1560</v>
      </c>
      <c r="N58" s="117"/>
    </row>
    <row r="59" spans="1:14" s="114" customFormat="1" ht="23.25" customHeight="1">
      <c r="A59" s="114" t="s">
        <v>126</v>
      </c>
      <c r="E59" s="116"/>
      <c r="F59" s="116"/>
      <c r="G59" s="116"/>
      <c r="H59" s="116"/>
      <c r="I59" s="7"/>
      <c r="J59" s="68"/>
      <c r="K59" s="18">
        <v>3203</v>
      </c>
      <c r="L59" s="68"/>
      <c r="M59" s="18">
        <v>3124</v>
      </c>
      <c r="N59" s="117"/>
    </row>
    <row r="60" spans="1:14" s="114" customFormat="1" ht="23.25" customHeight="1">
      <c r="A60" s="114" t="s">
        <v>45</v>
      </c>
      <c r="E60" s="116"/>
      <c r="F60" s="116"/>
      <c r="G60" s="116"/>
      <c r="H60" s="116"/>
      <c r="I60" s="7"/>
      <c r="J60" s="68"/>
      <c r="K60" s="18">
        <v>6803</v>
      </c>
      <c r="L60" s="68"/>
      <c r="M60" s="18">
        <v>7831</v>
      </c>
      <c r="N60" s="117"/>
    </row>
    <row r="61" spans="1:14" s="114" customFormat="1" ht="23.25" customHeight="1">
      <c r="A61" s="113" t="s">
        <v>37</v>
      </c>
      <c r="E61" s="116"/>
      <c r="F61" s="116"/>
      <c r="G61" s="116"/>
      <c r="H61" s="116"/>
      <c r="I61" s="7"/>
      <c r="J61" s="68"/>
      <c r="K61" s="93">
        <f>SUM(K56:K60)</f>
        <v>15120</v>
      </c>
      <c r="L61" s="68"/>
      <c r="M61" s="93">
        <f>SUM(M56:M60)</f>
        <v>21269</v>
      </c>
      <c r="N61" s="117"/>
    </row>
    <row r="62" spans="1:14" s="114" customFormat="1" ht="23.25" customHeight="1">
      <c r="A62" s="113" t="s">
        <v>25</v>
      </c>
      <c r="E62" s="116"/>
      <c r="F62" s="116"/>
      <c r="G62" s="116"/>
      <c r="H62" s="116"/>
      <c r="I62" s="7"/>
      <c r="J62" s="68"/>
      <c r="K62" s="93">
        <f>K54+K61</f>
        <v>539974</v>
      </c>
      <c r="L62" s="68"/>
      <c r="M62" s="93">
        <f>M54+M61</f>
        <v>495845</v>
      </c>
      <c r="N62" s="117"/>
    </row>
    <row r="63" s="114" customFormat="1" ht="23.25" customHeight="1">
      <c r="H63" s="115"/>
    </row>
    <row r="64" spans="1:13" s="114" customFormat="1" ht="23.25" customHeight="1">
      <c r="A64" s="114" t="s">
        <v>9</v>
      </c>
      <c r="I64" s="121"/>
      <c r="K64" s="49"/>
      <c r="M64" s="49"/>
    </row>
    <row r="65" spans="1:13" s="114" customFormat="1" ht="23.25" customHeight="1">
      <c r="A65" s="113" t="s">
        <v>117</v>
      </c>
      <c r="B65" s="25"/>
      <c r="C65" s="25"/>
      <c r="D65" s="25"/>
      <c r="E65" s="25"/>
      <c r="F65" s="25"/>
      <c r="G65" s="25"/>
      <c r="H65" s="26"/>
      <c r="I65" s="27"/>
      <c r="J65" s="26"/>
      <c r="K65" s="28"/>
      <c r="L65" s="26"/>
      <c r="M65" s="28"/>
    </row>
    <row r="66" spans="1:13" s="114" customFormat="1" ht="23.25" customHeight="1">
      <c r="A66" s="113" t="s">
        <v>61</v>
      </c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</row>
    <row r="67" spans="1:13" ht="23.25" customHeight="1">
      <c r="A67" s="102"/>
      <c r="B67" s="31"/>
      <c r="C67" s="31"/>
      <c r="D67" s="31"/>
      <c r="E67" s="31"/>
      <c r="F67" s="31"/>
      <c r="I67" s="32"/>
      <c r="J67" s="31"/>
      <c r="K67" s="33"/>
      <c r="L67" s="86"/>
      <c r="M67" s="33" t="s">
        <v>96</v>
      </c>
    </row>
    <row r="68" spans="1:13" ht="23.25" customHeight="1">
      <c r="A68" s="102"/>
      <c r="I68" s="102"/>
      <c r="J68" s="104"/>
      <c r="K68" s="87" t="s">
        <v>91</v>
      </c>
      <c r="L68" s="88"/>
      <c r="M68" s="87" t="s">
        <v>92</v>
      </c>
    </row>
    <row r="69" spans="1:13" ht="23.25" customHeight="1">
      <c r="A69" s="102"/>
      <c r="I69" s="34" t="s">
        <v>10</v>
      </c>
      <c r="J69" s="104"/>
      <c r="K69" s="89">
        <v>2015</v>
      </c>
      <c r="L69" s="90"/>
      <c r="M69" s="89">
        <v>2014</v>
      </c>
    </row>
    <row r="70" spans="1:13" ht="23.25" customHeight="1">
      <c r="A70" s="102"/>
      <c r="I70" s="34"/>
      <c r="J70" s="104"/>
      <c r="K70" s="87" t="s">
        <v>93</v>
      </c>
      <c r="L70" s="88"/>
      <c r="M70" s="87" t="s">
        <v>94</v>
      </c>
    </row>
    <row r="71" spans="1:13" ht="23.25" customHeight="1">
      <c r="A71" s="102"/>
      <c r="I71" s="34"/>
      <c r="J71" s="104"/>
      <c r="K71" s="87" t="s">
        <v>95</v>
      </c>
      <c r="L71" s="88"/>
      <c r="M71" s="37"/>
    </row>
    <row r="72" spans="1:13" s="114" customFormat="1" ht="23.25" customHeight="1">
      <c r="A72" s="113" t="s">
        <v>26</v>
      </c>
      <c r="D72" s="50"/>
      <c r="E72" s="50"/>
      <c r="F72" s="50"/>
      <c r="G72" s="50"/>
      <c r="H72" s="50"/>
      <c r="I72" s="40"/>
      <c r="J72" s="50"/>
      <c r="K72" s="50"/>
      <c r="L72" s="50"/>
      <c r="M72" s="50"/>
    </row>
    <row r="73" spans="1:14" s="114" customFormat="1" ht="23.25" customHeight="1">
      <c r="A73" s="113" t="s">
        <v>27</v>
      </c>
      <c r="E73" s="116"/>
      <c r="F73" s="116"/>
      <c r="G73" s="116"/>
      <c r="H73" s="116"/>
      <c r="I73" s="40"/>
      <c r="J73" s="124"/>
      <c r="K73" s="56"/>
      <c r="L73" s="124"/>
      <c r="M73" s="56"/>
      <c r="N73" s="117"/>
    </row>
    <row r="74" spans="1:14" s="114" customFormat="1" ht="23.25" customHeight="1">
      <c r="A74" s="114" t="s">
        <v>3</v>
      </c>
      <c r="E74" s="116"/>
      <c r="F74" s="116"/>
      <c r="G74" s="116"/>
      <c r="H74" s="116"/>
      <c r="I74" s="7" t="s">
        <v>59</v>
      </c>
      <c r="J74" s="68"/>
      <c r="K74" s="125"/>
      <c r="L74" s="68"/>
      <c r="M74" s="125"/>
      <c r="N74" s="117"/>
    </row>
    <row r="75" spans="2:14" s="114" customFormat="1" ht="23.25" customHeight="1">
      <c r="B75" s="114" t="s">
        <v>11</v>
      </c>
      <c r="E75" s="116"/>
      <c r="F75" s="116"/>
      <c r="G75" s="116"/>
      <c r="H75" s="116"/>
      <c r="I75" s="7"/>
      <c r="J75" s="68"/>
      <c r="K75" s="125"/>
      <c r="L75" s="68"/>
      <c r="M75" s="125"/>
      <c r="N75" s="117"/>
    </row>
    <row r="76" spans="3:14" s="114" customFormat="1" ht="23.25" customHeight="1" thickBot="1">
      <c r="C76" s="126" t="s">
        <v>119</v>
      </c>
      <c r="D76" s="126"/>
      <c r="E76" s="116"/>
      <c r="F76" s="116"/>
      <c r="G76" s="116"/>
      <c r="H76" s="116"/>
      <c r="I76" s="96"/>
      <c r="J76" s="68"/>
      <c r="K76" s="92">
        <v>200000</v>
      </c>
      <c r="L76" s="68"/>
      <c r="M76" s="92">
        <v>200000</v>
      </c>
      <c r="N76" s="117"/>
    </row>
    <row r="77" spans="2:14" s="114" customFormat="1" ht="23.25" customHeight="1" thickTop="1">
      <c r="B77" s="114" t="s">
        <v>127</v>
      </c>
      <c r="E77" s="116"/>
      <c r="F77" s="116"/>
      <c r="G77" s="116"/>
      <c r="H77" s="116"/>
      <c r="I77" s="7"/>
      <c r="J77" s="68"/>
      <c r="K77" s="16"/>
      <c r="L77" s="68"/>
      <c r="M77" s="16"/>
      <c r="N77" s="117"/>
    </row>
    <row r="78" spans="1:14" s="114" customFormat="1" ht="23.25" customHeight="1">
      <c r="A78" s="102"/>
      <c r="B78" s="102"/>
      <c r="C78" s="106" t="s">
        <v>119</v>
      </c>
      <c r="D78" s="106"/>
      <c r="E78" s="116"/>
      <c r="F78" s="116"/>
      <c r="G78" s="116"/>
      <c r="H78" s="116"/>
      <c r="I78" s="7"/>
      <c r="J78" s="68"/>
      <c r="K78" s="15">
        <f>SE!E17</f>
        <v>200000</v>
      </c>
      <c r="L78" s="68"/>
      <c r="M78" s="15">
        <f>SE!E15</f>
        <v>200000</v>
      </c>
      <c r="N78" s="117"/>
    </row>
    <row r="79" spans="1:14" s="114" customFormat="1" ht="23.25" customHeight="1">
      <c r="A79" s="114" t="s">
        <v>121</v>
      </c>
      <c r="C79" s="126"/>
      <c r="D79" s="126"/>
      <c r="E79" s="116"/>
      <c r="F79" s="116"/>
      <c r="G79" s="116"/>
      <c r="H79" s="116"/>
      <c r="I79" s="43"/>
      <c r="J79" s="124"/>
      <c r="K79" s="47">
        <f>SE!G17</f>
        <v>70718</v>
      </c>
      <c r="L79" s="45"/>
      <c r="M79" s="47">
        <f>SE!G15</f>
        <v>70718</v>
      </c>
      <c r="N79" s="117"/>
    </row>
    <row r="80" spans="1:14" s="114" customFormat="1" ht="23.25" customHeight="1">
      <c r="A80" s="114" t="s">
        <v>4</v>
      </c>
      <c r="E80" s="116"/>
      <c r="F80" s="116"/>
      <c r="G80" s="116"/>
      <c r="H80" s="116"/>
      <c r="I80" s="40"/>
      <c r="J80" s="124"/>
      <c r="K80" s="47"/>
      <c r="L80" s="45"/>
      <c r="M80" s="47"/>
      <c r="N80" s="117"/>
    </row>
    <row r="81" spans="2:14" s="114" customFormat="1" ht="23.25" customHeight="1">
      <c r="B81" s="114" t="s">
        <v>39</v>
      </c>
      <c r="E81" s="116"/>
      <c r="F81" s="116"/>
      <c r="G81" s="116"/>
      <c r="H81" s="116"/>
      <c r="I81" s="40"/>
      <c r="J81" s="124"/>
      <c r="K81" s="47">
        <f>SE!I17</f>
        <v>8159</v>
      </c>
      <c r="L81" s="45"/>
      <c r="M81" s="47">
        <f>SE!I15</f>
        <v>8159</v>
      </c>
      <c r="N81" s="117"/>
    </row>
    <row r="82" spans="2:14" s="114" customFormat="1" ht="23.25" customHeight="1">
      <c r="B82" s="114" t="s">
        <v>5</v>
      </c>
      <c r="E82" s="116"/>
      <c r="F82" s="116"/>
      <c r="G82" s="116"/>
      <c r="H82" s="116"/>
      <c r="I82" s="40"/>
      <c r="J82" s="124"/>
      <c r="K82" s="127">
        <f>SE!K17</f>
        <v>101727</v>
      </c>
      <c r="L82" s="45"/>
      <c r="M82" s="127">
        <f>SE!K15</f>
        <v>86062</v>
      </c>
      <c r="N82" s="117"/>
    </row>
    <row r="83" spans="1:14" s="114" customFormat="1" ht="23.25" customHeight="1">
      <c r="A83" s="113" t="s">
        <v>28</v>
      </c>
      <c r="E83" s="116"/>
      <c r="F83" s="116"/>
      <c r="G83" s="116"/>
      <c r="H83" s="116"/>
      <c r="I83" s="40"/>
      <c r="J83" s="124"/>
      <c r="K83" s="46">
        <f>SUM(K78:K82)</f>
        <v>380604</v>
      </c>
      <c r="L83" s="128"/>
      <c r="M83" s="46">
        <f>SUM(M78:M82)</f>
        <v>364939</v>
      </c>
      <c r="N83" s="117"/>
    </row>
    <row r="84" spans="1:14" s="114" customFormat="1" ht="23.25" customHeight="1" thickBot="1">
      <c r="A84" s="113" t="s">
        <v>29</v>
      </c>
      <c r="E84" s="116"/>
      <c r="F84" s="116"/>
      <c r="G84" s="116"/>
      <c r="H84" s="116"/>
      <c r="I84" s="40"/>
      <c r="J84" s="124"/>
      <c r="K84" s="48">
        <f>SUM(K62,K83)</f>
        <v>920578</v>
      </c>
      <c r="L84" s="128"/>
      <c r="M84" s="48">
        <f>SUM(M62,M83)</f>
        <v>860784</v>
      </c>
      <c r="N84" s="117"/>
    </row>
    <row r="85" spans="1:14" ht="23.25" customHeight="1" thickTop="1">
      <c r="A85" s="51"/>
      <c r="E85" s="41"/>
      <c r="F85" s="41"/>
      <c r="I85" s="40"/>
      <c r="J85" s="99"/>
      <c r="K85" s="42">
        <f>K84-K31</f>
        <v>0</v>
      </c>
      <c r="L85" s="45"/>
      <c r="M85" s="42">
        <f>M84-M31</f>
        <v>0</v>
      </c>
      <c r="N85" s="105"/>
    </row>
    <row r="86" spans="1:14" ht="23.25" customHeight="1">
      <c r="A86" s="102" t="s">
        <v>9</v>
      </c>
      <c r="E86" s="41"/>
      <c r="F86" s="41"/>
      <c r="H86" s="99"/>
      <c r="I86" s="55"/>
      <c r="J86" s="45"/>
      <c r="K86" s="55"/>
      <c r="L86" s="45"/>
      <c r="M86" s="55"/>
      <c r="N86" s="105"/>
    </row>
    <row r="87" spans="1:14" ht="23.25" customHeight="1">
      <c r="A87" s="51"/>
      <c r="E87" s="41"/>
      <c r="F87" s="41"/>
      <c r="H87" s="99"/>
      <c r="I87" s="55"/>
      <c r="J87" s="45"/>
      <c r="K87" s="55"/>
      <c r="L87" s="45"/>
      <c r="M87" s="55"/>
      <c r="N87" s="105"/>
    </row>
    <row r="88" spans="1:14" ht="23.25" customHeight="1">
      <c r="A88" s="51"/>
      <c r="E88" s="41"/>
      <c r="F88" s="41"/>
      <c r="H88" s="99"/>
      <c r="I88" s="55"/>
      <c r="J88" s="45"/>
      <c r="K88" s="55"/>
      <c r="L88" s="45"/>
      <c r="M88" s="55"/>
      <c r="N88" s="105"/>
    </row>
    <row r="89" spans="1:14" ht="23.25" customHeight="1">
      <c r="A89" s="107"/>
      <c r="B89" s="108"/>
      <c r="C89" s="108"/>
      <c r="D89" s="108"/>
      <c r="E89" s="109"/>
      <c r="F89" s="40"/>
      <c r="H89" s="99"/>
      <c r="I89" s="55"/>
      <c r="J89" s="45"/>
      <c r="K89" s="55"/>
      <c r="L89" s="45"/>
      <c r="M89" s="55"/>
      <c r="N89" s="105"/>
    </row>
    <row r="90" spans="1:14" ht="23.25" customHeight="1">
      <c r="A90" s="51"/>
      <c r="E90" s="41"/>
      <c r="F90" s="40"/>
      <c r="H90" s="99"/>
      <c r="I90" s="55"/>
      <c r="J90" s="45"/>
      <c r="K90" s="55"/>
      <c r="L90" s="45"/>
      <c r="M90" s="55"/>
      <c r="N90" s="105"/>
    </row>
    <row r="91" spans="1:14" ht="23.25" customHeight="1">
      <c r="A91" s="51"/>
      <c r="E91" s="41"/>
      <c r="F91" s="57" t="s">
        <v>42</v>
      </c>
      <c r="H91" s="99"/>
      <c r="I91" s="55"/>
      <c r="J91" s="45"/>
      <c r="K91" s="55"/>
      <c r="L91" s="45"/>
      <c r="M91" s="55"/>
      <c r="N91" s="105"/>
    </row>
    <row r="92" spans="1:12" ht="23.25" customHeight="1">
      <c r="A92" s="107"/>
      <c r="B92" s="108"/>
      <c r="C92" s="108"/>
      <c r="D92" s="108"/>
      <c r="E92" s="109"/>
      <c r="F92" s="62"/>
      <c r="H92" s="110"/>
      <c r="J92" s="110"/>
      <c r="L92" s="110"/>
    </row>
    <row r="93" spans="1:13" ht="23.25" customHeight="1">
      <c r="A93" s="111"/>
      <c r="B93" s="112"/>
      <c r="C93" s="112"/>
      <c r="D93" s="112"/>
      <c r="E93" s="99"/>
      <c r="F93" s="62"/>
      <c r="H93" s="110"/>
      <c r="J93" s="110"/>
      <c r="K93" s="94"/>
      <c r="L93" s="110"/>
      <c r="M93" s="94" t="s">
        <v>97</v>
      </c>
    </row>
    <row r="94" spans="1:13" ht="23.25" customHeight="1">
      <c r="A94" s="51" t="s">
        <v>117</v>
      </c>
      <c r="B94" s="25"/>
      <c r="C94" s="25"/>
      <c r="D94" s="25"/>
      <c r="E94" s="25"/>
      <c r="F94" s="26"/>
      <c r="G94" s="27"/>
      <c r="H94" s="26"/>
      <c r="I94" s="28"/>
      <c r="J94" s="26"/>
      <c r="K94" s="28"/>
      <c r="L94" s="26"/>
      <c r="M94" s="28"/>
    </row>
    <row r="95" spans="1:13" ht="23.25" customHeight="1">
      <c r="A95" s="51" t="s">
        <v>62</v>
      </c>
      <c r="B95" s="26"/>
      <c r="C95" s="26"/>
      <c r="D95" s="26"/>
      <c r="E95" s="26"/>
      <c r="F95" s="26"/>
      <c r="G95" s="27"/>
      <c r="H95" s="26"/>
      <c r="I95" s="26"/>
      <c r="J95" s="26"/>
      <c r="K95" s="26"/>
      <c r="L95" s="26"/>
      <c r="M95" s="26"/>
    </row>
    <row r="96" spans="1:13" ht="23.25" customHeight="1">
      <c r="A96" s="95" t="s">
        <v>142</v>
      </c>
      <c r="C96" s="26"/>
      <c r="D96" s="26"/>
      <c r="E96" s="26"/>
      <c r="F96" s="26"/>
      <c r="G96" s="27"/>
      <c r="H96" s="26"/>
      <c r="I96" s="26"/>
      <c r="J96" s="26"/>
      <c r="K96" s="26"/>
      <c r="L96" s="26"/>
      <c r="M96" s="26"/>
    </row>
    <row r="97" spans="1:13" ht="23.25" customHeight="1">
      <c r="A97" s="102"/>
      <c r="I97" s="102"/>
      <c r="K97" s="33"/>
      <c r="L97" s="31"/>
      <c r="M97" s="101" t="s">
        <v>108</v>
      </c>
    </row>
    <row r="98" spans="1:13" ht="23.25" customHeight="1">
      <c r="A98" s="102"/>
      <c r="I98" s="34" t="s">
        <v>10</v>
      </c>
      <c r="K98" s="35" t="s">
        <v>143</v>
      </c>
      <c r="L98" s="36"/>
      <c r="M98" s="35" t="s">
        <v>115</v>
      </c>
    </row>
    <row r="99" spans="1:13" ht="23.25" customHeight="1">
      <c r="A99" s="51" t="s">
        <v>89</v>
      </c>
      <c r="I99" s="34"/>
      <c r="J99" s="104"/>
      <c r="K99" s="35"/>
      <c r="L99" s="36"/>
      <c r="M99" s="37"/>
    </row>
    <row r="100" spans="1:9" ht="23.25" customHeight="1">
      <c r="A100" s="51" t="s">
        <v>30</v>
      </c>
      <c r="I100" s="40"/>
    </row>
    <row r="101" spans="1:13" ht="23.25" customHeight="1">
      <c r="A101" s="102" t="s">
        <v>6</v>
      </c>
      <c r="E101" s="41"/>
      <c r="F101" s="41"/>
      <c r="I101" s="7" t="s">
        <v>120</v>
      </c>
      <c r="J101" s="68"/>
      <c r="K101" s="13">
        <v>26159</v>
      </c>
      <c r="L101" s="24"/>
      <c r="M101" s="13">
        <v>18031</v>
      </c>
    </row>
    <row r="102" spans="1:13" ht="23.25" customHeight="1">
      <c r="A102" s="102" t="s">
        <v>14</v>
      </c>
      <c r="E102" s="99"/>
      <c r="F102" s="41"/>
      <c r="I102" s="7" t="s">
        <v>153</v>
      </c>
      <c r="J102" s="68"/>
      <c r="K102" s="16">
        <v>12258</v>
      </c>
      <c r="L102" s="24"/>
      <c r="M102" s="16">
        <v>5111</v>
      </c>
    </row>
    <row r="103" spans="1:13" ht="23.25" customHeight="1">
      <c r="A103" s="102" t="s">
        <v>38</v>
      </c>
      <c r="E103" s="99"/>
      <c r="F103" s="41"/>
      <c r="I103" s="7" t="s">
        <v>52</v>
      </c>
      <c r="J103" s="68"/>
      <c r="K103" s="15">
        <v>4261</v>
      </c>
      <c r="L103" s="24"/>
      <c r="M103" s="15">
        <v>4302</v>
      </c>
    </row>
    <row r="104" spans="1:13" ht="23.25" customHeight="1">
      <c r="A104" s="51" t="s">
        <v>31</v>
      </c>
      <c r="E104" s="99"/>
      <c r="F104" s="41"/>
      <c r="I104" s="40"/>
      <c r="J104" s="99"/>
      <c r="K104" s="91">
        <f>SUM(K101:K103)</f>
        <v>42678</v>
      </c>
      <c r="L104" s="45"/>
      <c r="M104" s="91">
        <f>SUM(M101:M103)</f>
        <v>27444</v>
      </c>
    </row>
    <row r="105" spans="1:13" ht="23.25" customHeight="1">
      <c r="A105" s="51" t="s">
        <v>32</v>
      </c>
      <c r="E105" s="99"/>
      <c r="F105" s="41"/>
      <c r="I105" s="40"/>
      <c r="J105" s="99"/>
      <c r="K105" s="15"/>
      <c r="L105" s="45"/>
      <c r="M105" s="15"/>
    </row>
    <row r="106" spans="1:13" ht="23.25" customHeight="1">
      <c r="A106" s="102" t="s">
        <v>40</v>
      </c>
      <c r="E106" s="99"/>
      <c r="F106" s="41"/>
      <c r="I106" s="40"/>
      <c r="J106" s="99"/>
      <c r="K106" s="15">
        <v>5251</v>
      </c>
      <c r="L106" s="24"/>
      <c r="M106" s="15">
        <v>1813</v>
      </c>
    </row>
    <row r="107" spans="1:13" ht="23.25" customHeight="1">
      <c r="A107" s="102" t="s">
        <v>41</v>
      </c>
      <c r="E107" s="99"/>
      <c r="F107" s="41"/>
      <c r="I107" s="40"/>
      <c r="J107" s="99"/>
      <c r="K107" s="15">
        <v>11266</v>
      </c>
      <c r="L107" s="24"/>
      <c r="M107" s="15">
        <v>7613</v>
      </c>
    </row>
    <row r="108" spans="1:13" ht="23.25" customHeight="1">
      <c r="A108" s="51" t="s">
        <v>33</v>
      </c>
      <c r="E108" s="99"/>
      <c r="F108" s="41"/>
      <c r="I108" s="40"/>
      <c r="J108" s="99"/>
      <c r="K108" s="91">
        <f>SUM(K106:K107)</f>
        <v>16517</v>
      </c>
      <c r="L108" s="45"/>
      <c r="M108" s="46">
        <f>SUM(M106:M107)</f>
        <v>9426</v>
      </c>
    </row>
    <row r="109" spans="1:13" ht="23.25" customHeight="1">
      <c r="A109" s="51" t="s">
        <v>64</v>
      </c>
      <c r="B109" s="51"/>
      <c r="C109" s="51"/>
      <c r="D109" s="51"/>
      <c r="E109" s="99"/>
      <c r="F109" s="41"/>
      <c r="I109" s="102"/>
      <c r="J109" s="102"/>
      <c r="K109" s="102"/>
      <c r="L109" s="102"/>
      <c r="M109" s="102"/>
    </row>
    <row r="110" spans="1:13" ht="23.25" customHeight="1">
      <c r="A110" s="51"/>
      <c r="B110" s="51" t="s">
        <v>56</v>
      </c>
      <c r="C110" s="51"/>
      <c r="D110" s="51"/>
      <c r="E110" s="99"/>
      <c r="F110" s="41"/>
      <c r="I110" s="40"/>
      <c r="J110" s="99"/>
      <c r="K110" s="47">
        <f>K104-K108</f>
        <v>26161</v>
      </c>
      <c r="L110" s="45"/>
      <c r="M110" s="47">
        <f>M104-M108</f>
        <v>18018</v>
      </c>
    </row>
    <row r="111" spans="1:13" ht="23.25" customHeight="1">
      <c r="A111" s="102" t="s">
        <v>35</v>
      </c>
      <c r="E111" s="99"/>
      <c r="F111" s="41"/>
      <c r="I111" s="40"/>
      <c r="J111" s="99"/>
      <c r="K111" s="17">
        <v>-6219</v>
      </c>
      <c r="L111" s="24"/>
      <c r="M111" s="17">
        <v>-6654</v>
      </c>
    </row>
    <row r="112" spans="1:13" ht="23.25" customHeight="1">
      <c r="A112" s="51" t="s">
        <v>65</v>
      </c>
      <c r="B112" s="51"/>
      <c r="E112" s="99"/>
      <c r="F112" s="41"/>
      <c r="I112" s="40"/>
      <c r="J112" s="99"/>
      <c r="K112" s="16">
        <f>SUM(K110:K111)</f>
        <v>19942</v>
      </c>
      <c r="L112" s="24"/>
      <c r="M112" s="16">
        <f>SUM(M110:M111)</f>
        <v>11364</v>
      </c>
    </row>
    <row r="113" spans="1:13" ht="23.25" customHeight="1">
      <c r="A113" s="102" t="s">
        <v>57</v>
      </c>
      <c r="E113" s="99"/>
      <c r="F113" s="41"/>
      <c r="I113" s="40" t="s">
        <v>166</v>
      </c>
      <c r="J113" s="99"/>
      <c r="K113" s="18">
        <v>-4277</v>
      </c>
      <c r="L113" s="24"/>
      <c r="M113" s="18">
        <v>-2261</v>
      </c>
    </row>
    <row r="114" spans="1:13" ht="23.25" customHeight="1">
      <c r="A114" s="51" t="s">
        <v>98</v>
      </c>
      <c r="E114" s="99"/>
      <c r="F114" s="41"/>
      <c r="I114" s="40"/>
      <c r="J114" s="99"/>
      <c r="K114" s="69">
        <f>SUM(K112:K113)</f>
        <v>15665</v>
      </c>
      <c r="L114" s="24"/>
      <c r="M114" s="69">
        <f>SUM(M112:M113)</f>
        <v>9103</v>
      </c>
    </row>
    <row r="115" spans="1:13" ht="23.25" customHeight="1">
      <c r="A115" s="61" t="s">
        <v>99</v>
      </c>
      <c r="B115" s="62"/>
      <c r="C115" s="43"/>
      <c r="D115" s="45"/>
      <c r="F115" s="102"/>
      <c r="I115" s="102"/>
      <c r="J115" s="62"/>
      <c r="K115" s="70">
        <v>0</v>
      </c>
      <c r="L115" s="24"/>
      <c r="M115" s="70">
        <v>0</v>
      </c>
    </row>
    <row r="116" spans="1:13" ht="23.25" customHeight="1" thickBot="1">
      <c r="A116" s="61" t="s">
        <v>100</v>
      </c>
      <c r="B116" s="62"/>
      <c r="C116" s="43"/>
      <c r="D116" s="45"/>
      <c r="F116" s="102"/>
      <c r="I116" s="102"/>
      <c r="J116" s="62"/>
      <c r="K116" s="19">
        <f>SUM(K114:K115)</f>
        <v>15665</v>
      </c>
      <c r="L116" s="24"/>
      <c r="M116" s="19">
        <f>SUM(M114:M115)</f>
        <v>9103</v>
      </c>
    </row>
    <row r="117" spans="1:13" ht="23.25" customHeight="1" thickTop="1">
      <c r="A117" s="51"/>
      <c r="E117" s="99"/>
      <c r="F117" s="41"/>
      <c r="I117" s="40"/>
      <c r="J117" s="99"/>
      <c r="K117" s="60"/>
      <c r="L117" s="45"/>
      <c r="M117" s="60"/>
    </row>
    <row r="118" spans="1:13" ht="23.25" customHeight="1">
      <c r="A118" s="61" t="s">
        <v>106</v>
      </c>
      <c r="E118" s="99"/>
      <c r="F118" s="41"/>
      <c r="I118" s="40" t="s">
        <v>167</v>
      </c>
      <c r="J118" s="99"/>
      <c r="K118" s="55"/>
      <c r="L118" s="45"/>
      <c r="M118" s="55"/>
    </row>
    <row r="119" spans="1:13" s="62" customFormat="1" ht="23.25" customHeight="1" thickBot="1">
      <c r="A119" s="64" t="s">
        <v>111</v>
      </c>
      <c r="C119" s="65"/>
      <c r="D119" s="63"/>
      <c r="K119" s="66">
        <v>0.08</v>
      </c>
      <c r="L119" s="63"/>
      <c r="M119" s="66">
        <v>0.07</v>
      </c>
    </row>
    <row r="120" spans="1:13" s="62" customFormat="1" ht="23.25" customHeight="1" thickTop="1">
      <c r="A120" s="64"/>
      <c r="C120" s="65"/>
      <c r="D120" s="63"/>
      <c r="K120" s="63"/>
      <c r="L120" s="63"/>
      <c r="M120" s="63"/>
    </row>
    <row r="121" spans="1:13" s="62" customFormat="1" ht="23.25" customHeight="1" thickBot="1">
      <c r="A121" s="64" t="s">
        <v>107</v>
      </c>
      <c r="C121" s="65"/>
      <c r="D121" s="63"/>
      <c r="I121" s="63"/>
      <c r="K121" s="67">
        <v>200000</v>
      </c>
      <c r="L121" s="63"/>
      <c r="M121" s="67">
        <v>127200</v>
      </c>
    </row>
    <row r="122" spans="1:13" ht="23.25" customHeight="1" thickTop="1">
      <c r="A122" s="102"/>
      <c r="E122" s="99"/>
      <c r="F122" s="41"/>
      <c r="H122" s="99"/>
      <c r="I122" s="79"/>
      <c r="J122" s="99"/>
      <c r="K122" s="58"/>
      <c r="L122" s="99"/>
      <c r="M122" s="58"/>
    </row>
    <row r="123" spans="1:13" ht="23.25" customHeight="1">
      <c r="A123" s="102" t="s">
        <v>9</v>
      </c>
      <c r="E123" s="99"/>
      <c r="F123" s="41"/>
      <c r="H123" s="41"/>
      <c r="I123" s="59"/>
      <c r="J123" s="41"/>
      <c r="K123" s="59"/>
      <c r="L123" s="41"/>
      <c r="M123" s="59"/>
    </row>
    <row r="124" spans="1:13" ht="22.5" customHeight="1">
      <c r="A124" s="111"/>
      <c r="B124" s="112"/>
      <c r="C124" s="112"/>
      <c r="D124" s="112"/>
      <c r="E124" s="99"/>
      <c r="F124" s="62"/>
      <c r="H124" s="110"/>
      <c r="J124" s="110"/>
      <c r="K124" s="94"/>
      <c r="L124" s="110"/>
      <c r="M124" s="94" t="s">
        <v>97</v>
      </c>
    </row>
    <row r="125" spans="1:13" ht="22.5" customHeight="1">
      <c r="A125" s="51" t="s">
        <v>117</v>
      </c>
      <c r="B125" s="25"/>
      <c r="C125" s="25"/>
      <c r="D125" s="25"/>
      <c r="E125" s="25"/>
      <c r="F125" s="26"/>
      <c r="G125" s="27"/>
      <c r="H125" s="26"/>
      <c r="I125" s="28"/>
      <c r="J125" s="26"/>
      <c r="K125" s="28"/>
      <c r="L125" s="26"/>
      <c r="M125" s="28"/>
    </row>
    <row r="126" spans="1:13" s="71" customFormat="1" ht="22.5" customHeight="1">
      <c r="A126" s="61" t="s">
        <v>66</v>
      </c>
      <c r="C126" s="72"/>
      <c r="D126" s="72"/>
      <c r="E126" s="72"/>
      <c r="F126" s="73"/>
      <c r="G126" s="74"/>
      <c r="H126" s="75"/>
      <c r="I126" s="75"/>
      <c r="J126" s="76"/>
      <c r="K126" s="75"/>
      <c r="L126" s="76"/>
      <c r="M126" s="75"/>
    </row>
    <row r="127" spans="1:13" ht="22.5" customHeight="1">
      <c r="A127" s="95" t="s">
        <v>142</v>
      </c>
      <c r="B127" s="26"/>
      <c r="C127" s="26"/>
      <c r="D127" s="26"/>
      <c r="E127" s="26"/>
      <c r="F127" s="26"/>
      <c r="G127" s="27"/>
      <c r="H127" s="26"/>
      <c r="I127" s="26"/>
      <c r="J127" s="26"/>
      <c r="K127" s="26"/>
      <c r="L127" s="26"/>
      <c r="M127" s="26"/>
    </row>
    <row r="128" spans="1:14" ht="22.5" customHeight="1">
      <c r="A128" s="102"/>
      <c r="B128" s="31"/>
      <c r="C128" s="31"/>
      <c r="D128" s="31"/>
      <c r="E128" s="31"/>
      <c r="F128" s="31"/>
      <c r="G128" s="32"/>
      <c r="H128" s="31"/>
      <c r="K128" s="33"/>
      <c r="L128" s="86"/>
      <c r="M128" s="33" t="s">
        <v>96</v>
      </c>
      <c r="N128" s="86"/>
    </row>
    <row r="129" spans="1:14" ht="22.5" customHeight="1">
      <c r="A129" s="102"/>
      <c r="G129" s="34"/>
      <c r="K129" s="35" t="s">
        <v>143</v>
      </c>
      <c r="L129" s="36"/>
      <c r="M129" s="35" t="s">
        <v>115</v>
      </c>
      <c r="N129" s="36"/>
    </row>
    <row r="130" spans="1:14" s="71" customFormat="1" ht="22.5" customHeight="1">
      <c r="A130" s="61" t="s">
        <v>67</v>
      </c>
      <c r="B130" s="77"/>
      <c r="C130" s="77"/>
      <c r="D130" s="77"/>
      <c r="E130" s="77"/>
      <c r="F130" s="77"/>
      <c r="G130" s="78"/>
      <c r="H130" s="56"/>
      <c r="K130" s="56"/>
      <c r="L130" s="79"/>
      <c r="M130" s="56"/>
      <c r="N130" s="79"/>
    </row>
    <row r="131" spans="1:14" s="71" customFormat="1" ht="22.5" customHeight="1">
      <c r="A131" s="64" t="s">
        <v>68</v>
      </c>
      <c r="B131" s="80"/>
      <c r="C131" s="80"/>
      <c r="D131" s="80"/>
      <c r="E131" s="80"/>
      <c r="F131" s="80"/>
      <c r="G131" s="81"/>
      <c r="H131" s="56"/>
      <c r="K131" s="53">
        <f>K112</f>
        <v>19942</v>
      </c>
      <c r="L131" s="53"/>
      <c r="M131" s="53">
        <f>M112</f>
        <v>11364</v>
      </c>
      <c r="N131" s="53"/>
    </row>
    <row r="132" spans="1:14" s="71" customFormat="1" ht="22.5" customHeight="1">
      <c r="A132" s="64" t="s">
        <v>109</v>
      </c>
      <c r="B132" s="80"/>
      <c r="C132" s="80"/>
      <c r="D132" s="80"/>
      <c r="E132" s="80"/>
      <c r="F132" s="80"/>
      <c r="G132" s="81"/>
      <c r="H132" s="56"/>
      <c r="K132" s="82"/>
      <c r="L132" s="53"/>
      <c r="M132" s="82"/>
      <c r="N132" s="53"/>
    </row>
    <row r="133" spans="1:14" s="71" customFormat="1" ht="22.5" customHeight="1">
      <c r="A133" s="64" t="s">
        <v>69</v>
      </c>
      <c r="B133" s="80"/>
      <c r="C133" s="80"/>
      <c r="D133" s="80"/>
      <c r="E133" s="80"/>
      <c r="F133" s="80"/>
      <c r="G133" s="81"/>
      <c r="H133" s="56"/>
      <c r="K133" s="82"/>
      <c r="L133" s="53"/>
      <c r="M133" s="82"/>
      <c r="N133" s="53"/>
    </row>
    <row r="134" spans="2:14" s="71" customFormat="1" ht="22.5" customHeight="1">
      <c r="B134" s="64" t="s">
        <v>70</v>
      </c>
      <c r="C134" s="80"/>
      <c r="D134" s="80"/>
      <c r="E134" s="80"/>
      <c r="F134" s="80"/>
      <c r="G134" s="81"/>
      <c r="H134" s="56"/>
      <c r="K134" s="82">
        <v>375</v>
      </c>
      <c r="L134" s="53"/>
      <c r="M134" s="82">
        <v>268</v>
      </c>
      <c r="N134" s="53"/>
    </row>
    <row r="135" spans="2:14" s="71" customFormat="1" ht="22.5" customHeight="1">
      <c r="B135" s="64" t="s">
        <v>169</v>
      </c>
      <c r="C135" s="80"/>
      <c r="D135" s="80"/>
      <c r="E135" s="80"/>
      <c r="F135" s="80"/>
      <c r="G135" s="81"/>
      <c r="H135" s="56"/>
      <c r="K135" s="82">
        <v>-865</v>
      </c>
      <c r="L135" s="53"/>
      <c r="M135" s="82">
        <v>1609</v>
      </c>
      <c r="N135" s="53"/>
    </row>
    <row r="136" spans="2:14" s="71" customFormat="1" ht="22.5" customHeight="1">
      <c r="B136" s="80" t="s">
        <v>168</v>
      </c>
      <c r="C136" s="80"/>
      <c r="D136" s="80"/>
      <c r="E136" s="80"/>
      <c r="F136" s="80"/>
      <c r="G136" s="81"/>
      <c r="H136" s="56"/>
      <c r="K136" s="82">
        <v>910</v>
      </c>
      <c r="L136" s="53"/>
      <c r="M136" s="82">
        <v>371</v>
      </c>
      <c r="N136" s="53"/>
    </row>
    <row r="137" spans="2:14" s="71" customFormat="1" ht="22.5" customHeight="1">
      <c r="B137" s="64" t="s">
        <v>170</v>
      </c>
      <c r="C137" s="80"/>
      <c r="D137" s="80"/>
      <c r="E137" s="80"/>
      <c r="F137" s="80"/>
      <c r="G137" s="81"/>
      <c r="H137" s="56"/>
      <c r="K137" s="82">
        <v>2073</v>
      </c>
      <c r="L137" s="53"/>
      <c r="M137" s="82">
        <v>-1235</v>
      </c>
      <c r="N137" s="53"/>
    </row>
    <row r="138" spans="2:14" s="71" customFormat="1" ht="22.5" customHeight="1">
      <c r="B138" s="80" t="s">
        <v>112</v>
      </c>
      <c r="C138" s="80"/>
      <c r="D138" s="80"/>
      <c r="E138" s="80"/>
      <c r="F138" s="80"/>
      <c r="G138" s="81"/>
      <c r="H138" s="56"/>
      <c r="K138" s="82"/>
      <c r="L138" s="53"/>
      <c r="M138" s="82"/>
      <c r="N138" s="53"/>
    </row>
    <row r="139" spans="2:14" s="71" customFormat="1" ht="22.5" customHeight="1">
      <c r="B139" s="80" t="s">
        <v>151</v>
      </c>
      <c r="C139" s="80"/>
      <c r="D139" s="80"/>
      <c r="E139" s="80"/>
      <c r="F139" s="80"/>
      <c r="G139" s="81"/>
      <c r="H139" s="56"/>
      <c r="K139" s="82">
        <v>-283</v>
      </c>
      <c r="L139" s="53"/>
      <c r="M139" s="82">
        <v>291</v>
      </c>
      <c r="N139" s="53"/>
    </row>
    <row r="140" spans="2:14" s="71" customFormat="1" ht="22.5" customHeight="1">
      <c r="B140" s="80" t="s">
        <v>72</v>
      </c>
      <c r="C140" s="80"/>
      <c r="D140" s="80"/>
      <c r="E140" s="80"/>
      <c r="F140" s="80"/>
      <c r="G140" s="81"/>
      <c r="H140" s="56"/>
      <c r="K140" s="82"/>
      <c r="L140" s="53"/>
      <c r="M140" s="82"/>
      <c r="N140" s="53"/>
    </row>
    <row r="141" spans="2:14" s="71" customFormat="1" ht="22.5" customHeight="1">
      <c r="B141" s="80" t="s">
        <v>71</v>
      </c>
      <c r="C141" s="80"/>
      <c r="D141" s="80"/>
      <c r="E141" s="80"/>
      <c r="F141" s="80"/>
      <c r="G141" s="81"/>
      <c r="H141" s="56"/>
      <c r="K141" s="82">
        <v>-7413</v>
      </c>
      <c r="L141" s="53"/>
      <c r="M141" s="82">
        <v>-8405</v>
      </c>
      <c r="N141" s="53"/>
    </row>
    <row r="142" spans="1:14" s="71" customFormat="1" ht="22.5" customHeight="1">
      <c r="A142" s="80" t="s">
        <v>73</v>
      </c>
      <c r="B142" s="80"/>
      <c r="C142" s="80"/>
      <c r="D142" s="80"/>
      <c r="E142" s="80"/>
      <c r="F142" s="80"/>
      <c r="G142" s="81"/>
      <c r="H142" s="56"/>
      <c r="K142" s="53">
        <v>6219</v>
      </c>
      <c r="L142" s="53"/>
      <c r="M142" s="53">
        <v>6654</v>
      </c>
      <c r="N142" s="53"/>
    </row>
    <row r="143" spans="1:14" s="71" customFormat="1" ht="22.5" customHeight="1">
      <c r="A143" s="64" t="s">
        <v>74</v>
      </c>
      <c r="B143" s="80"/>
      <c r="C143" s="80"/>
      <c r="D143" s="80"/>
      <c r="E143" s="80"/>
      <c r="F143" s="80"/>
      <c r="G143" s="81"/>
      <c r="H143" s="56"/>
      <c r="K143" s="83">
        <v>79</v>
      </c>
      <c r="L143" s="53"/>
      <c r="M143" s="83">
        <v>96</v>
      </c>
      <c r="N143" s="53"/>
    </row>
    <row r="144" spans="1:14" s="71" customFormat="1" ht="22.5" customHeight="1">
      <c r="A144" s="64" t="s">
        <v>75</v>
      </c>
      <c r="B144" s="80"/>
      <c r="C144" s="80"/>
      <c r="D144" s="80"/>
      <c r="E144" s="80"/>
      <c r="F144" s="80"/>
      <c r="G144" s="81"/>
      <c r="H144" s="56"/>
      <c r="K144" s="53"/>
      <c r="L144" s="53"/>
      <c r="M144" s="53"/>
      <c r="N144" s="53"/>
    </row>
    <row r="145" spans="1:14" s="71" customFormat="1" ht="22.5" customHeight="1">
      <c r="A145" s="64" t="s">
        <v>76</v>
      </c>
      <c r="B145" s="80"/>
      <c r="C145" s="80"/>
      <c r="D145" s="80"/>
      <c r="E145" s="80"/>
      <c r="F145" s="80"/>
      <c r="G145" s="81"/>
      <c r="H145" s="56"/>
      <c r="K145" s="53">
        <f>SUM(K131:K143)</f>
        <v>21037</v>
      </c>
      <c r="L145" s="53"/>
      <c r="M145" s="53">
        <f>SUM(M131:M143)</f>
        <v>11013</v>
      </c>
      <c r="N145" s="53"/>
    </row>
    <row r="146" spans="1:14" s="71" customFormat="1" ht="22.5" customHeight="1">
      <c r="A146" s="64" t="s">
        <v>77</v>
      </c>
      <c r="B146" s="80"/>
      <c r="C146" s="80"/>
      <c r="D146" s="80"/>
      <c r="E146" s="80"/>
      <c r="F146" s="80"/>
      <c r="G146" s="81"/>
      <c r="H146" s="56"/>
      <c r="K146" s="79"/>
      <c r="L146" s="79"/>
      <c r="M146" s="79"/>
      <c r="N146" s="79"/>
    </row>
    <row r="147" spans="1:14" s="71" customFormat="1" ht="22.5" customHeight="1">
      <c r="A147" s="64" t="s">
        <v>78</v>
      </c>
      <c r="C147" s="80"/>
      <c r="D147" s="80"/>
      <c r="E147" s="80"/>
      <c r="F147" s="80"/>
      <c r="G147" s="81"/>
      <c r="H147" s="56"/>
      <c r="K147" s="82">
        <v>29662</v>
      </c>
      <c r="L147" s="53"/>
      <c r="M147" s="82">
        <v>-14237</v>
      </c>
      <c r="N147" s="53"/>
    </row>
    <row r="148" spans="1:14" s="71" customFormat="1" ht="22.5" customHeight="1">
      <c r="A148" s="64" t="s">
        <v>90</v>
      </c>
      <c r="B148" s="80"/>
      <c r="C148" s="80"/>
      <c r="D148" s="80"/>
      <c r="E148" s="80"/>
      <c r="F148" s="80"/>
      <c r="G148" s="81"/>
      <c r="H148" s="56"/>
      <c r="K148" s="82">
        <v>-40428</v>
      </c>
      <c r="L148" s="53"/>
      <c r="M148" s="82">
        <v>5412</v>
      </c>
      <c r="N148" s="53"/>
    </row>
    <row r="149" spans="1:14" s="71" customFormat="1" ht="22.5" customHeight="1">
      <c r="A149" s="64" t="s">
        <v>79</v>
      </c>
      <c r="C149" s="80"/>
      <c r="D149" s="80"/>
      <c r="E149" s="80"/>
      <c r="F149" s="80"/>
      <c r="G149" s="81"/>
      <c r="H149" s="56"/>
      <c r="K149" s="82">
        <v>-64817</v>
      </c>
      <c r="L149" s="53"/>
      <c r="M149" s="82">
        <v>-6981</v>
      </c>
      <c r="N149" s="53"/>
    </row>
    <row r="150" spans="1:14" s="71" customFormat="1" ht="22.5" customHeight="1">
      <c r="A150" s="64" t="s">
        <v>81</v>
      </c>
      <c r="B150" s="80"/>
      <c r="C150" s="80"/>
      <c r="D150" s="80"/>
      <c r="E150" s="80"/>
      <c r="F150" s="80"/>
      <c r="G150" s="81"/>
      <c r="H150" s="56"/>
      <c r="K150" s="82">
        <v>26567</v>
      </c>
      <c r="L150" s="53"/>
      <c r="M150" s="82">
        <v>28060</v>
      </c>
      <c r="N150" s="53"/>
    </row>
    <row r="151" spans="1:14" s="71" customFormat="1" ht="22.5" customHeight="1">
      <c r="A151" s="64" t="s">
        <v>80</v>
      </c>
      <c r="B151" s="80"/>
      <c r="C151" s="80"/>
      <c r="D151" s="80"/>
      <c r="E151" s="80"/>
      <c r="F151" s="80"/>
      <c r="G151" s="81"/>
      <c r="H151" s="56"/>
      <c r="K151" s="82">
        <v>-1096</v>
      </c>
      <c r="L151" s="53"/>
      <c r="M151" s="82">
        <v>3093</v>
      </c>
      <c r="N151" s="53"/>
    </row>
    <row r="152" spans="1:14" s="71" customFormat="1" ht="22.5" customHeight="1">
      <c r="A152" s="64" t="s">
        <v>82</v>
      </c>
      <c r="B152" s="80"/>
      <c r="C152" s="80"/>
      <c r="D152" s="80"/>
      <c r="E152" s="80"/>
      <c r="F152" s="80"/>
      <c r="G152" s="81"/>
      <c r="H152" s="56"/>
      <c r="K152" s="84"/>
      <c r="L152" s="52"/>
      <c r="M152" s="84"/>
      <c r="N152" s="52"/>
    </row>
    <row r="153" spans="1:14" s="71" customFormat="1" ht="22.5" customHeight="1">
      <c r="A153" s="64" t="s">
        <v>83</v>
      </c>
      <c r="B153" s="80"/>
      <c r="C153" s="80"/>
      <c r="D153" s="80"/>
      <c r="E153" s="80"/>
      <c r="F153" s="80"/>
      <c r="G153" s="81"/>
      <c r="H153" s="56"/>
      <c r="K153" s="82">
        <v>-6177</v>
      </c>
      <c r="L153" s="53"/>
      <c r="M153" s="82">
        <v>1068</v>
      </c>
      <c r="N153" s="53"/>
    </row>
    <row r="154" spans="1:14" s="71" customFormat="1" ht="22.5" customHeight="1">
      <c r="A154" s="64" t="s">
        <v>84</v>
      </c>
      <c r="B154" s="80"/>
      <c r="C154" s="80"/>
      <c r="D154" s="80"/>
      <c r="E154" s="80"/>
      <c r="F154" s="80"/>
      <c r="G154" s="81"/>
      <c r="H154" s="56"/>
      <c r="K154" s="53">
        <v>8898</v>
      </c>
      <c r="L154" s="53"/>
      <c r="M154" s="53">
        <v>465</v>
      </c>
      <c r="N154" s="53"/>
    </row>
    <row r="155" spans="1:14" s="71" customFormat="1" ht="22.5" customHeight="1">
      <c r="A155" s="64" t="s">
        <v>85</v>
      </c>
      <c r="B155" s="80"/>
      <c r="C155" s="80"/>
      <c r="D155" s="80"/>
      <c r="E155" s="80"/>
      <c r="F155" s="80"/>
      <c r="G155" s="81"/>
      <c r="H155" s="56"/>
      <c r="K155" s="83">
        <v>-1028</v>
      </c>
      <c r="L155" s="53"/>
      <c r="M155" s="83">
        <v>-888</v>
      </c>
      <c r="N155" s="53"/>
    </row>
    <row r="156" spans="1:14" s="71" customFormat="1" ht="22.5" customHeight="1">
      <c r="A156" s="64" t="s">
        <v>155</v>
      </c>
      <c r="B156" s="80"/>
      <c r="C156" s="80"/>
      <c r="D156" s="80"/>
      <c r="E156" s="80"/>
      <c r="F156" s="80"/>
      <c r="G156" s="81"/>
      <c r="H156" s="56"/>
      <c r="K156" s="53">
        <f>SUM(K147:K155)+K145</f>
        <v>-27382</v>
      </c>
      <c r="L156" s="53"/>
      <c r="M156" s="53">
        <f>SUM(M147:M155)+M145</f>
        <v>27005</v>
      </c>
      <c r="N156" s="53"/>
    </row>
    <row r="157" spans="1:14" s="71" customFormat="1" ht="22.5" customHeight="1">
      <c r="A157" s="64" t="s">
        <v>113</v>
      </c>
      <c r="B157" s="80"/>
      <c r="C157" s="80"/>
      <c r="D157" s="80"/>
      <c r="E157" s="80"/>
      <c r="F157" s="80"/>
      <c r="G157" s="81"/>
      <c r="H157" s="56"/>
      <c r="K157" s="53">
        <v>-6456</v>
      </c>
      <c r="L157" s="53"/>
      <c r="M157" s="53">
        <v>-7615</v>
      </c>
      <c r="N157" s="53"/>
    </row>
    <row r="158" spans="1:14" s="71" customFormat="1" ht="22.5" customHeight="1">
      <c r="A158" s="64" t="s">
        <v>132</v>
      </c>
      <c r="B158" s="80"/>
      <c r="C158" s="80"/>
      <c r="D158" s="80"/>
      <c r="E158" s="80"/>
      <c r="F158" s="80"/>
      <c r="G158" s="81"/>
      <c r="H158" s="56"/>
      <c r="K158" s="53">
        <v>-347</v>
      </c>
      <c r="L158" s="53"/>
      <c r="M158" s="53">
        <v>-52</v>
      </c>
      <c r="N158" s="53"/>
    </row>
    <row r="159" spans="1:14" s="71" customFormat="1" ht="22.5" customHeight="1">
      <c r="A159" s="61" t="s">
        <v>156</v>
      </c>
      <c r="B159" s="77"/>
      <c r="C159" s="77"/>
      <c r="D159" s="77"/>
      <c r="E159" s="77"/>
      <c r="F159" s="80"/>
      <c r="G159" s="81"/>
      <c r="H159" s="56"/>
      <c r="K159" s="54">
        <f>SUM(K156:K158)</f>
        <v>-34185</v>
      </c>
      <c r="L159" s="53"/>
      <c r="M159" s="54">
        <f>SUM(M156:M158)</f>
        <v>19338</v>
      </c>
      <c r="N159" s="53"/>
    </row>
    <row r="160" spans="1:13" s="71" customFormat="1" ht="22.5" customHeight="1">
      <c r="A160" s="61"/>
      <c r="B160" s="77"/>
      <c r="C160" s="77"/>
      <c r="D160" s="77"/>
      <c r="E160" s="77"/>
      <c r="F160" s="80"/>
      <c r="G160" s="81"/>
      <c r="H160" s="56"/>
      <c r="I160" s="53"/>
      <c r="J160" s="53"/>
      <c r="K160" s="53"/>
      <c r="L160" s="53"/>
      <c r="M160" s="53"/>
    </row>
    <row r="161" spans="1:13" s="71" customFormat="1" ht="22.5" customHeight="1">
      <c r="A161" s="102" t="s">
        <v>9</v>
      </c>
      <c r="B161" s="64"/>
      <c r="C161" s="64"/>
      <c r="D161" s="64"/>
      <c r="E161" s="64"/>
      <c r="F161" s="64"/>
      <c r="G161" s="81"/>
      <c r="H161" s="56"/>
      <c r="I161" s="56"/>
      <c r="J161" s="79"/>
      <c r="K161" s="56"/>
      <c r="L161" s="79"/>
      <c r="M161" s="56"/>
    </row>
    <row r="162" spans="1:13" ht="23.25" customHeight="1">
      <c r="A162" s="111"/>
      <c r="B162" s="112"/>
      <c r="C162" s="112"/>
      <c r="D162" s="112"/>
      <c r="E162" s="99"/>
      <c r="F162" s="62"/>
      <c r="H162" s="110"/>
      <c r="J162" s="110"/>
      <c r="K162" s="94"/>
      <c r="L162" s="110"/>
      <c r="M162" s="94" t="s">
        <v>97</v>
      </c>
    </row>
    <row r="163" spans="1:13" ht="23.25" customHeight="1">
      <c r="A163" s="51" t="s">
        <v>117</v>
      </c>
      <c r="B163" s="25"/>
      <c r="C163" s="25"/>
      <c r="D163" s="25"/>
      <c r="E163" s="25"/>
      <c r="F163" s="26"/>
      <c r="G163" s="27"/>
      <c r="H163" s="26"/>
      <c r="I163" s="28"/>
      <c r="J163" s="26"/>
      <c r="K163" s="28"/>
      <c r="L163" s="26"/>
      <c r="M163" s="28"/>
    </row>
    <row r="164" spans="1:13" s="71" customFormat="1" ht="23.25" customHeight="1">
      <c r="A164" s="61" t="s">
        <v>87</v>
      </c>
      <c r="C164" s="72"/>
      <c r="D164" s="72"/>
      <c r="E164" s="72"/>
      <c r="F164" s="73"/>
      <c r="G164" s="74"/>
      <c r="H164" s="75"/>
      <c r="I164" s="75"/>
      <c r="J164" s="76"/>
      <c r="K164" s="75"/>
      <c r="L164" s="76"/>
      <c r="M164" s="75"/>
    </row>
    <row r="165" spans="1:13" ht="23.25" customHeight="1">
      <c r="A165" s="95" t="s">
        <v>142</v>
      </c>
      <c r="B165" s="26"/>
      <c r="C165" s="26"/>
      <c r="D165" s="26"/>
      <c r="E165" s="26"/>
      <c r="F165" s="26"/>
      <c r="G165" s="27"/>
      <c r="H165" s="26"/>
      <c r="I165" s="26"/>
      <c r="J165" s="26"/>
      <c r="K165" s="26"/>
      <c r="L165" s="26"/>
      <c r="M165" s="26"/>
    </row>
    <row r="166" spans="1:14" ht="23.25" customHeight="1">
      <c r="A166" s="102"/>
      <c r="B166" s="31"/>
      <c r="C166" s="31"/>
      <c r="D166" s="31"/>
      <c r="E166" s="31"/>
      <c r="F166" s="31"/>
      <c r="G166" s="32"/>
      <c r="H166" s="31"/>
      <c r="K166" s="33"/>
      <c r="L166" s="86"/>
      <c r="M166" s="33" t="s">
        <v>96</v>
      </c>
      <c r="N166" s="86"/>
    </row>
    <row r="167" spans="1:14" ht="23.25" customHeight="1">
      <c r="A167" s="102"/>
      <c r="G167" s="34"/>
      <c r="K167" s="35" t="s">
        <v>143</v>
      </c>
      <c r="L167" s="36"/>
      <c r="M167" s="35" t="s">
        <v>115</v>
      </c>
      <c r="N167" s="36"/>
    </row>
    <row r="168" spans="1:14" s="71" customFormat="1" ht="23.25" customHeight="1">
      <c r="A168" s="61" t="s">
        <v>88</v>
      </c>
      <c r="B168" s="77"/>
      <c r="C168" s="77"/>
      <c r="D168" s="77"/>
      <c r="E168" s="77"/>
      <c r="F168" s="77"/>
      <c r="G168" s="78"/>
      <c r="H168" s="56"/>
      <c r="K168" s="82"/>
      <c r="L168" s="53"/>
      <c r="M168" s="82"/>
      <c r="N168" s="53"/>
    </row>
    <row r="169" spans="1:14" s="71" customFormat="1" ht="23.25" customHeight="1">
      <c r="A169" s="64" t="s">
        <v>162</v>
      </c>
      <c r="B169" s="80"/>
      <c r="C169" s="80"/>
      <c r="D169" s="80"/>
      <c r="E169" s="80"/>
      <c r="F169" s="80"/>
      <c r="G169" s="78"/>
      <c r="H169" s="56"/>
      <c r="K169" s="82">
        <v>-3944</v>
      </c>
      <c r="L169" s="53"/>
      <c r="M169" s="82">
        <v>-3184</v>
      </c>
      <c r="N169" s="53"/>
    </row>
    <row r="170" spans="1:14" s="71" customFormat="1" ht="23.25" customHeight="1">
      <c r="A170" s="80" t="s">
        <v>131</v>
      </c>
      <c r="B170" s="80"/>
      <c r="C170" s="80"/>
      <c r="D170" s="80"/>
      <c r="E170" s="80"/>
      <c r="F170" s="80"/>
      <c r="G170" s="81"/>
      <c r="H170" s="56"/>
      <c r="K170" s="82">
        <v>-159</v>
      </c>
      <c r="L170" s="53"/>
      <c r="M170" s="82">
        <v>-419</v>
      </c>
      <c r="N170" s="53"/>
    </row>
    <row r="171" spans="1:14" s="71" customFormat="1" ht="23.25" customHeight="1">
      <c r="A171" s="61" t="s">
        <v>163</v>
      </c>
      <c r="B171" s="77"/>
      <c r="C171" s="77"/>
      <c r="D171" s="77"/>
      <c r="E171" s="77"/>
      <c r="F171" s="80"/>
      <c r="G171" s="81"/>
      <c r="H171" s="56"/>
      <c r="K171" s="54">
        <f>SUM(K169:K170)</f>
        <v>-4103</v>
      </c>
      <c r="L171" s="53"/>
      <c r="M171" s="54">
        <f>SUM(M169:M170)</f>
        <v>-3603</v>
      </c>
      <c r="N171" s="53"/>
    </row>
    <row r="172" spans="1:14" s="71" customFormat="1" ht="23.25" customHeight="1">
      <c r="A172" s="61" t="s">
        <v>86</v>
      </c>
      <c r="B172" s="77"/>
      <c r="C172" s="77"/>
      <c r="D172" s="77"/>
      <c r="E172" s="77"/>
      <c r="F172" s="77"/>
      <c r="G172" s="78"/>
      <c r="H172" s="56"/>
      <c r="K172" s="56"/>
      <c r="L172" s="79"/>
      <c r="M172" s="56"/>
      <c r="N172" s="79"/>
    </row>
    <row r="173" spans="1:14" s="71" customFormat="1" ht="23.25" customHeight="1">
      <c r="A173" s="64" t="s">
        <v>152</v>
      </c>
      <c r="B173" s="80"/>
      <c r="D173" s="80"/>
      <c r="E173" s="80"/>
      <c r="F173" s="77"/>
      <c r="G173" s="78"/>
      <c r="H173" s="56"/>
      <c r="K173" s="56"/>
      <c r="L173" s="79"/>
      <c r="M173" s="56"/>
      <c r="N173" s="79"/>
    </row>
    <row r="174" spans="1:14" s="71" customFormat="1" ht="23.25" customHeight="1">
      <c r="A174" s="64" t="s">
        <v>161</v>
      </c>
      <c r="B174" s="80"/>
      <c r="D174" s="80"/>
      <c r="E174" s="80"/>
      <c r="F174" s="80"/>
      <c r="G174" s="81"/>
      <c r="H174" s="56"/>
      <c r="K174" s="53">
        <v>49746</v>
      </c>
      <c r="L174" s="53"/>
      <c r="M174" s="53">
        <v>-134141</v>
      </c>
      <c r="N174" s="53"/>
    </row>
    <row r="175" spans="1:14" s="71" customFormat="1" ht="23.25" customHeight="1">
      <c r="A175" s="64" t="s">
        <v>160</v>
      </c>
      <c r="B175" s="80"/>
      <c r="D175" s="80"/>
      <c r="E175" s="80"/>
      <c r="F175" s="80"/>
      <c r="G175" s="81"/>
      <c r="H175" s="56"/>
      <c r="K175" s="53">
        <v>0</v>
      </c>
      <c r="L175" s="53"/>
      <c r="M175" s="53">
        <v>4900</v>
      </c>
      <c r="N175" s="53"/>
    </row>
    <row r="176" spans="1:14" s="71" customFormat="1" ht="23.25" customHeight="1">
      <c r="A176" s="64" t="s">
        <v>159</v>
      </c>
      <c r="B176" s="80"/>
      <c r="C176" s="80"/>
      <c r="D176" s="80"/>
      <c r="E176" s="80"/>
      <c r="F176" s="80"/>
      <c r="G176" s="81"/>
      <c r="H176" s="56"/>
      <c r="K176" s="82">
        <v>-11200</v>
      </c>
      <c r="L176" s="53"/>
      <c r="M176" s="82">
        <v>-9203</v>
      </c>
      <c r="N176" s="53"/>
    </row>
    <row r="177" spans="1:14" s="71" customFormat="1" ht="23.25" customHeight="1">
      <c r="A177" s="64" t="s">
        <v>150</v>
      </c>
      <c r="B177" s="80"/>
      <c r="C177" s="80"/>
      <c r="D177" s="80"/>
      <c r="E177" s="80"/>
      <c r="F177" s="80"/>
      <c r="G177" s="81"/>
      <c r="H177" s="56"/>
      <c r="K177" s="82">
        <v>-88</v>
      </c>
      <c r="L177" s="53"/>
      <c r="M177" s="82">
        <v>0</v>
      </c>
      <c r="N177" s="53"/>
    </row>
    <row r="178" spans="1:14" s="71" customFormat="1" ht="23.25" customHeight="1">
      <c r="A178" s="64" t="s">
        <v>128</v>
      </c>
      <c r="B178" s="80"/>
      <c r="C178" s="80"/>
      <c r="D178" s="80"/>
      <c r="E178" s="80"/>
      <c r="F178" s="80"/>
      <c r="G178" s="81"/>
      <c r="H178" s="56"/>
      <c r="K178" s="82">
        <v>0</v>
      </c>
      <c r="L178" s="53"/>
      <c r="M178" s="82">
        <v>145598</v>
      </c>
      <c r="N178" s="53"/>
    </row>
    <row r="179" spans="1:14" s="71" customFormat="1" ht="23.25" customHeight="1">
      <c r="A179" s="61" t="s">
        <v>157</v>
      </c>
      <c r="B179" s="77"/>
      <c r="C179" s="77"/>
      <c r="D179" s="77"/>
      <c r="E179" s="77"/>
      <c r="F179" s="80"/>
      <c r="G179" s="81"/>
      <c r="H179" s="56"/>
      <c r="K179" s="54">
        <f>SUM(K174:K178)</f>
        <v>38458</v>
      </c>
      <c r="L179" s="53"/>
      <c r="M179" s="54">
        <f>SUM(M174:M178)</f>
        <v>7154</v>
      </c>
      <c r="N179" s="53"/>
    </row>
    <row r="180" spans="1:14" s="71" customFormat="1" ht="23.25" customHeight="1">
      <c r="A180" s="61" t="s">
        <v>158</v>
      </c>
      <c r="B180" s="77"/>
      <c r="C180" s="77"/>
      <c r="D180" s="77"/>
      <c r="E180" s="77"/>
      <c r="F180" s="80"/>
      <c r="G180" s="81"/>
      <c r="H180" s="56"/>
      <c r="K180" s="82">
        <f>SUM(K159,K171,K179)</f>
        <v>170</v>
      </c>
      <c r="L180" s="53"/>
      <c r="M180" s="82">
        <f>SUM(M159,M171,M179)</f>
        <v>22889</v>
      </c>
      <c r="N180" s="53"/>
    </row>
    <row r="181" spans="1:14" s="71" customFormat="1" ht="23.25" customHeight="1">
      <c r="A181" s="64" t="s">
        <v>101</v>
      </c>
      <c r="C181" s="80"/>
      <c r="D181" s="80"/>
      <c r="E181" s="80"/>
      <c r="F181" s="80"/>
      <c r="G181" s="81"/>
      <c r="H181" s="56"/>
      <c r="K181" s="83">
        <v>9975</v>
      </c>
      <c r="L181" s="53"/>
      <c r="M181" s="83">
        <v>9913</v>
      </c>
      <c r="N181" s="53"/>
    </row>
    <row r="182" spans="1:14" s="71" customFormat="1" ht="23.25" customHeight="1" thickBot="1">
      <c r="A182" s="61" t="s">
        <v>102</v>
      </c>
      <c r="C182" s="77"/>
      <c r="D182" s="77"/>
      <c r="E182" s="77"/>
      <c r="F182" s="80"/>
      <c r="G182" s="81"/>
      <c r="H182" s="56"/>
      <c r="K182" s="85">
        <f>SUM(K180:K181)</f>
        <v>10145</v>
      </c>
      <c r="L182" s="53"/>
      <c r="M182" s="85">
        <f>SUM(M180:M181)</f>
        <v>32802</v>
      </c>
      <c r="N182" s="53"/>
    </row>
    <row r="183" spans="1:13" s="71" customFormat="1" ht="23.25" customHeight="1" thickTop="1">
      <c r="A183" s="80"/>
      <c r="B183" s="80"/>
      <c r="C183" s="80"/>
      <c r="D183" s="80"/>
      <c r="E183" s="80"/>
      <c r="F183" s="80"/>
      <c r="G183" s="81"/>
      <c r="H183" s="56"/>
      <c r="I183" s="82"/>
      <c r="J183" s="53"/>
      <c r="K183" s="82"/>
      <c r="L183" s="53"/>
      <c r="M183" s="82"/>
    </row>
    <row r="184" spans="1:13" s="71" customFormat="1" ht="23.25" customHeight="1">
      <c r="A184" s="102" t="s">
        <v>9</v>
      </c>
      <c r="B184" s="64"/>
      <c r="C184" s="64"/>
      <c r="D184" s="64"/>
      <c r="E184" s="64"/>
      <c r="F184" s="64"/>
      <c r="G184" s="81"/>
      <c r="H184" s="56"/>
      <c r="I184" s="56"/>
      <c r="J184" s="79"/>
      <c r="K184" s="56"/>
      <c r="L184" s="79"/>
      <c r="M184" s="56"/>
    </row>
  </sheetData>
  <sheetProtection/>
  <printOptions horizontalCentered="1"/>
  <pageMargins left="0.984251968503937" right="0.3937007874015748" top="0.7874015748031497" bottom="0.3937007874015748" header="0.1968503937007874" footer="0.1968503937007874"/>
  <pageSetup firstPageNumber="2" useFirstPageNumber="1" horizontalDpi="600" verticalDpi="600" orientation="portrait" paperSize="9" scale="95" r:id="rId3"/>
  <rowBreaks count="5" manualBreakCount="5">
    <brk id="33" max="255" man="1"/>
    <brk id="64" max="255" man="1"/>
    <brk id="92" max="255" man="1"/>
    <brk id="123" max="255" man="1"/>
    <brk id="16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view="pageBreakPreview" zoomScaleSheetLayoutView="100" zoomScalePageLayoutView="0" workbookViewId="0" topLeftCell="A1">
      <selection activeCell="A16" sqref="A16"/>
    </sheetView>
  </sheetViews>
  <sheetFormatPr defaultColWidth="9.140625" defaultRowHeight="23.25" customHeight="1"/>
  <cols>
    <col min="1" max="1" width="4.57421875" style="96" customWidth="1"/>
    <col min="2" max="2" width="27.57421875" style="96" customWidth="1"/>
    <col min="3" max="3" width="5.28125" style="96" customWidth="1"/>
    <col min="4" max="4" width="1.28515625" style="96" customWidth="1"/>
    <col min="5" max="5" width="11.8515625" style="96" customWidth="1"/>
    <col min="6" max="6" width="0.5625" style="96" customWidth="1"/>
    <col min="7" max="7" width="11.8515625" style="96" customWidth="1"/>
    <col min="8" max="8" width="0.5625" style="96" customWidth="1"/>
    <col min="9" max="9" width="11.8515625" style="96" customWidth="1"/>
    <col min="10" max="10" width="1.28515625" style="96" customWidth="1"/>
    <col min="11" max="11" width="13.00390625" style="96" customWidth="1"/>
    <col min="12" max="12" width="1.28515625" style="96" customWidth="1"/>
    <col min="13" max="13" width="11.8515625" style="96" customWidth="1"/>
    <col min="14" max="16384" width="9.140625" style="96" customWidth="1"/>
  </cols>
  <sheetData>
    <row r="1" ht="23.25" customHeight="1">
      <c r="M1" s="94" t="s">
        <v>97</v>
      </c>
    </row>
    <row r="2" spans="1:13" ht="23.25" customHeight="1">
      <c r="A2" s="97" t="s">
        <v>117</v>
      </c>
      <c r="B2" s="1"/>
      <c r="C2" s="1"/>
      <c r="D2" s="1"/>
      <c r="E2" s="1"/>
      <c r="F2" s="1"/>
      <c r="G2" s="1"/>
      <c r="H2" s="1"/>
      <c r="I2" s="3"/>
      <c r="J2" s="2"/>
      <c r="K2" s="3"/>
      <c r="L2" s="2"/>
      <c r="M2" s="3"/>
    </row>
    <row r="3" spans="1:13" ht="23.25" customHeight="1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95" t="s">
        <v>142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 customHeight="1">
      <c r="A5" s="6"/>
      <c r="B5" s="4"/>
      <c r="C5" s="4"/>
      <c r="D5" s="4"/>
      <c r="E5" s="4"/>
      <c r="F5" s="4"/>
      <c r="G5" s="4"/>
      <c r="H5" s="4"/>
      <c r="I5" s="9"/>
      <c r="J5" s="4"/>
      <c r="K5" s="9"/>
      <c r="L5" s="4"/>
      <c r="M5" s="33" t="s">
        <v>96</v>
      </c>
    </row>
    <row r="6" spans="9:11" s="10" customFormat="1" ht="23.25" customHeight="1">
      <c r="I6" s="130" t="s">
        <v>4</v>
      </c>
      <c r="J6" s="130"/>
      <c r="K6" s="130"/>
    </row>
    <row r="7" spans="5:10" s="10" customFormat="1" ht="23.25" customHeight="1">
      <c r="E7" s="10" t="s">
        <v>8</v>
      </c>
      <c r="I7" s="10" t="s">
        <v>46</v>
      </c>
      <c r="J7" s="23"/>
    </row>
    <row r="8" spans="5:10" s="10" customFormat="1" ht="23.25" customHeight="1">
      <c r="E8" s="10" t="s">
        <v>7</v>
      </c>
      <c r="G8" s="10" t="s">
        <v>123</v>
      </c>
      <c r="I8" s="10" t="s">
        <v>125</v>
      </c>
      <c r="J8" s="23"/>
    </row>
    <row r="9" spans="3:13" ht="23.25" customHeight="1">
      <c r="C9" s="11"/>
      <c r="E9" s="12" t="s">
        <v>2</v>
      </c>
      <c r="G9" s="12" t="s">
        <v>122</v>
      </c>
      <c r="I9" s="12" t="s">
        <v>124</v>
      </c>
      <c r="K9" s="12" t="s">
        <v>5</v>
      </c>
      <c r="M9" s="12" t="s">
        <v>1</v>
      </c>
    </row>
    <row r="10" spans="1:13" ht="23.25" customHeight="1">
      <c r="A10" s="97" t="s">
        <v>164</v>
      </c>
      <c r="C10" s="97"/>
      <c r="D10" s="97"/>
      <c r="E10" s="20">
        <v>116000</v>
      </c>
      <c r="F10" s="20"/>
      <c r="G10" s="20">
        <v>8000</v>
      </c>
      <c r="H10" s="20"/>
      <c r="I10" s="20">
        <v>5768</v>
      </c>
      <c r="J10" s="16"/>
      <c r="K10" s="20">
        <v>60646</v>
      </c>
      <c r="L10" s="20"/>
      <c r="M10" s="20">
        <f>SUM(E10:K10)</f>
        <v>190414</v>
      </c>
    </row>
    <row r="11" spans="1:13" ht="23.25" customHeight="1">
      <c r="A11" s="96" t="s">
        <v>154</v>
      </c>
      <c r="C11" s="97"/>
      <c r="D11" s="97"/>
      <c r="E11" s="20">
        <v>84000</v>
      </c>
      <c r="F11" s="20"/>
      <c r="G11" s="20">
        <v>62718</v>
      </c>
      <c r="H11" s="20"/>
      <c r="I11" s="20">
        <v>0</v>
      </c>
      <c r="J11" s="16"/>
      <c r="K11" s="20">
        <v>0</v>
      </c>
      <c r="L11" s="20"/>
      <c r="M11" s="20">
        <f>SUM(E11:K11)</f>
        <v>146718</v>
      </c>
    </row>
    <row r="12" spans="1:13" ht="23.25" customHeight="1">
      <c r="A12" s="96" t="s">
        <v>100</v>
      </c>
      <c r="E12" s="20">
        <v>0</v>
      </c>
      <c r="G12" s="20">
        <v>0</v>
      </c>
      <c r="H12" s="20"/>
      <c r="I12" s="20">
        <v>0</v>
      </c>
      <c r="J12" s="16"/>
      <c r="K12" s="20">
        <f>SUM('BS PL CF'!M116)</f>
        <v>9103</v>
      </c>
      <c r="L12" s="20"/>
      <c r="M12" s="20">
        <f>SUM(G12:K12)</f>
        <v>9103</v>
      </c>
    </row>
    <row r="13" spans="1:13" ht="23.25" customHeight="1" thickBot="1">
      <c r="A13" s="97" t="s">
        <v>116</v>
      </c>
      <c r="C13" s="97"/>
      <c r="D13" s="97"/>
      <c r="E13" s="21">
        <f>SUM(E10:E12)</f>
        <v>200000</v>
      </c>
      <c r="F13" s="97"/>
      <c r="G13" s="21">
        <f>SUM(G10:G12)</f>
        <v>70718</v>
      </c>
      <c r="H13" s="20"/>
      <c r="I13" s="21">
        <f>SUM(I10:I12)</f>
        <v>5768</v>
      </c>
      <c r="J13" s="16"/>
      <c r="K13" s="21">
        <f>SUM(K10:K12)</f>
        <v>69749</v>
      </c>
      <c r="L13" s="20"/>
      <c r="M13" s="21">
        <f>SUM(M10:M12)</f>
        <v>346235</v>
      </c>
    </row>
    <row r="14" spans="1:13" ht="23.25" customHeight="1" thickTop="1">
      <c r="A14" s="97"/>
      <c r="C14" s="97"/>
      <c r="D14" s="97"/>
      <c r="E14" s="20"/>
      <c r="F14" s="97"/>
      <c r="G14" s="20"/>
      <c r="H14" s="20"/>
      <c r="I14" s="20"/>
      <c r="J14" s="16"/>
      <c r="K14" s="20"/>
      <c r="L14" s="20"/>
      <c r="M14" s="20"/>
    </row>
    <row r="15" spans="1:13" ht="23.25" customHeight="1">
      <c r="A15" s="97" t="s">
        <v>165</v>
      </c>
      <c r="C15" s="97"/>
      <c r="D15" s="97"/>
      <c r="E15" s="20">
        <v>200000</v>
      </c>
      <c r="F15" s="20"/>
      <c r="G15" s="20">
        <v>70718</v>
      </c>
      <c r="H15" s="20"/>
      <c r="I15" s="20">
        <v>8159</v>
      </c>
      <c r="J15" s="16"/>
      <c r="K15" s="20">
        <v>86062</v>
      </c>
      <c r="L15" s="20"/>
      <c r="M15" s="20">
        <f>SUM(E15:K15)</f>
        <v>364939</v>
      </c>
    </row>
    <row r="16" spans="1:13" ht="23.25" customHeight="1">
      <c r="A16" s="96" t="s">
        <v>100</v>
      </c>
      <c r="E16" s="20">
        <v>0</v>
      </c>
      <c r="G16" s="20">
        <v>0</v>
      </c>
      <c r="H16" s="20"/>
      <c r="I16" s="20">
        <v>0</v>
      </c>
      <c r="J16" s="16"/>
      <c r="K16" s="20">
        <f>'BS PL CF'!K116</f>
        <v>15665</v>
      </c>
      <c r="L16" s="20"/>
      <c r="M16" s="20">
        <f>SUM(G16:K16)</f>
        <v>15665</v>
      </c>
    </row>
    <row r="17" spans="1:13" ht="23.25" customHeight="1" thickBot="1">
      <c r="A17" s="97" t="s">
        <v>144</v>
      </c>
      <c r="C17" s="97"/>
      <c r="D17" s="97"/>
      <c r="E17" s="21">
        <f>SUM(E15:E16)</f>
        <v>200000</v>
      </c>
      <c r="F17" s="97"/>
      <c r="G17" s="21">
        <f>SUM(G15:G16)</f>
        <v>70718</v>
      </c>
      <c r="H17" s="20"/>
      <c r="I17" s="21">
        <f>SUM(I15:I16)</f>
        <v>8159</v>
      </c>
      <c r="J17" s="16"/>
      <c r="K17" s="21">
        <f>SUM(K15:K16)</f>
        <v>101727</v>
      </c>
      <c r="L17" s="20"/>
      <c r="M17" s="21">
        <f>SUM(M15:M16)</f>
        <v>380604</v>
      </c>
    </row>
    <row r="18" spans="1:13" ht="23.25" customHeight="1" thickTop="1">
      <c r="A18" s="97"/>
      <c r="E18" s="98"/>
      <c r="G18" s="98"/>
      <c r="H18" s="98"/>
      <c r="I18" s="98"/>
      <c r="J18" s="98"/>
      <c r="K18" s="98"/>
      <c r="L18" s="98"/>
      <c r="M18" s="98"/>
    </row>
    <row r="20" ht="23.25" customHeight="1">
      <c r="A20" s="96" t="s">
        <v>9</v>
      </c>
    </row>
  </sheetData>
  <sheetProtection/>
  <mergeCells count="1">
    <mergeCell ref="I6:K6"/>
  </mergeCells>
  <printOptions horizontalCentered="1"/>
  <pageMargins left="0.7874015748031497" right="0.1968503937007874" top="0.7874015748031497" bottom="0.3937007874015748" header="0.1968503937007874" footer="0.1968503937007874"/>
  <pageSetup firstPageNumber="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Daughtrat Wongsangthip</cp:lastModifiedBy>
  <cp:lastPrinted>2015-04-29T11:49:02Z</cp:lastPrinted>
  <dcterms:created xsi:type="dcterms:W3CDTF">1999-03-31T19:46:17Z</dcterms:created>
  <dcterms:modified xsi:type="dcterms:W3CDTF">2015-05-07T07:15:41Z</dcterms:modified>
  <cp:category/>
  <cp:version/>
  <cp:contentType/>
  <cp:contentStatus/>
</cp:coreProperties>
</file>